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D19KDN" sheetId="1" r:id="rId1"/>
    <sheet name="TH" sheetId="2" r:id="rId2"/>
    <sheet name="BVKL-D19KDN" sheetId="3" r:id="rId3"/>
    <sheet name="BVKL-D19KKT" sheetId="4" r:id="rId4"/>
  </sheets>
  <definedNames>
    <definedName name="_xlnm._FilterDatabase" localSheetId="3" hidden="1">'BVKL-D19KKT'!$A$8:$GJ$10</definedName>
  </definedNames>
  <calcPr fullCalcOnLoad="1"/>
</workbook>
</file>

<file path=xl/sharedStrings.xml><?xml version="1.0" encoding="utf-8"?>
<sst xmlns="http://schemas.openxmlformats.org/spreadsheetml/2006/main" count="2767" uniqueCount="312">
  <si>
    <t>Thông tin sinh viên</t>
  </si>
  <si>
    <t>Mã sinh viên</t>
  </si>
  <si>
    <t>Họ</t>
  </si>
  <si>
    <t>Trần</t>
  </si>
  <si>
    <t>Nguyễn</t>
  </si>
  <si>
    <t>Hồ</t>
  </si>
  <si>
    <t>Lê</t>
  </si>
  <si>
    <t>Mạc</t>
  </si>
  <si>
    <t>Ngô</t>
  </si>
  <si>
    <t>Trương</t>
  </si>
  <si>
    <t>Bùi</t>
  </si>
  <si>
    <t>Trịnh</t>
  </si>
  <si>
    <t>Từ</t>
  </si>
  <si>
    <t>Tên Lót</t>
  </si>
  <si>
    <t>Thị Bích</t>
  </si>
  <si>
    <t>Thị</t>
  </si>
  <si>
    <t>Thanh</t>
  </si>
  <si>
    <t>Thùy</t>
  </si>
  <si>
    <t>Phương</t>
  </si>
  <si>
    <t>Thị Mỹ</t>
  </si>
  <si>
    <t>Thị Kiều</t>
  </si>
  <si>
    <t>Trần Hoài</t>
  </si>
  <si>
    <t>Thị Thanh</t>
  </si>
  <si>
    <t>Thị Thu</t>
  </si>
  <si>
    <t>Thị Kim</t>
  </si>
  <si>
    <t>Thị Tuyết</t>
  </si>
  <si>
    <t>Khánh</t>
  </si>
  <si>
    <t>Thị Như</t>
  </si>
  <si>
    <t>Quỳnh</t>
  </si>
  <si>
    <t>Vĩnh</t>
  </si>
  <si>
    <t>Nguyễn Như</t>
  </si>
  <si>
    <t>Anh</t>
  </si>
  <si>
    <t>Thị Ánh</t>
  </si>
  <si>
    <t>Tên</t>
  </si>
  <si>
    <t>Dung</t>
  </si>
  <si>
    <t>Giang</t>
  </si>
  <si>
    <t>Hà</t>
  </si>
  <si>
    <t>Hiệu</t>
  </si>
  <si>
    <t>Ly</t>
  </si>
  <si>
    <t>Nam</t>
  </si>
  <si>
    <t>Nguyệt</t>
  </si>
  <si>
    <t>Nhi</t>
  </si>
  <si>
    <t>Nhung</t>
  </si>
  <si>
    <t>Phụng</t>
  </si>
  <si>
    <t>Sương</t>
  </si>
  <si>
    <t>Thảo</t>
  </si>
  <si>
    <t>Thư</t>
  </si>
  <si>
    <t>Trang</t>
  </si>
  <si>
    <t>Trinh</t>
  </si>
  <si>
    <t>Tuyết</t>
  </si>
  <si>
    <t>Ngày Sinh</t>
  </si>
  <si>
    <t>28/01/1994</t>
  </si>
  <si>
    <t>04/05/1995</t>
  </si>
  <si>
    <t>21/08/1995</t>
  </si>
  <si>
    <t>28/04/1994</t>
  </si>
  <si>
    <t>06/01/1995</t>
  </si>
  <si>
    <t>03/05/1995</t>
  </si>
  <si>
    <t>03/02/1994</t>
  </si>
  <si>
    <t>20/03/1994</t>
  </si>
  <si>
    <t>14/02/1995</t>
  </si>
  <si>
    <t>06/07/1992</t>
  </si>
  <si>
    <t>02/08/1995</t>
  </si>
  <si>
    <t>01/01/1995</t>
  </si>
  <si>
    <t>14/10/1995</t>
  </si>
  <si>
    <t>21/10/1992</t>
  </si>
  <si>
    <t>18/11/1995</t>
  </si>
  <si>
    <t>19/09/1995</t>
  </si>
  <si>
    <t>09/07/1992</t>
  </si>
  <si>
    <t>06/10/1995</t>
  </si>
  <si>
    <t>22/05/1992</t>
  </si>
  <si>
    <t>02/12/1991</t>
  </si>
  <si>
    <t>14/07/1992</t>
  </si>
  <si>
    <t>23/10/1992</t>
  </si>
  <si>
    <t>02/02/1992</t>
  </si>
  <si>
    <t>12/12/1991</t>
  </si>
  <si>
    <t>15/06/1992</t>
  </si>
  <si>
    <t>02/12/1992</t>
  </si>
  <si>
    <t>01/09/1992</t>
  </si>
  <si>
    <t>29/02/1992</t>
  </si>
  <si>
    <t>22/02/1992</t>
  </si>
  <si>
    <t>02/03/1992</t>
  </si>
  <si>
    <t>28/01/1992</t>
  </si>
  <si>
    <t>07/11/1991</t>
  </si>
  <si>
    <t>04/02/1992</t>
  </si>
  <si>
    <t>Giới Tính</t>
  </si>
  <si>
    <t>Nữ</t>
  </si>
  <si>
    <t>NAM</t>
  </si>
  <si>
    <t>NỮ</t>
  </si>
  <si>
    <t>Tình trạng</t>
  </si>
  <si>
    <t>Đang Học Lại</t>
  </si>
  <si>
    <t>Đã Đăng Ký (chưa học xong)</t>
  </si>
  <si>
    <t>ĐẠI CƯƠNG</t>
  </si>
  <si>
    <t>Phương Pháp (Học Tập)</t>
  </si>
  <si>
    <t>COM 101</t>
  </si>
  <si>
    <t>P</t>
  </si>
  <si>
    <t>COM 102</t>
  </si>
  <si>
    <t>PHI 100</t>
  </si>
  <si>
    <t>Công Nghệ Thông Tin</t>
  </si>
  <si>
    <t>CS 101</t>
  </si>
  <si>
    <t>CS 201</t>
  </si>
  <si>
    <t>Khoa Học Tự Nhiên</t>
  </si>
  <si>
    <t>Toán Học</t>
  </si>
  <si>
    <t>MTH 101</t>
  </si>
  <si>
    <t>MTH 102</t>
  </si>
  <si>
    <t>Khoa Học Xã Hội</t>
  </si>
  <si>
    <t>Đạo Đức &amp; Pháp Luật  (Chọn 1 trong 3)</t>
  </si>
  <si>
    <t>DTE 201</t>
  </si>
  <si>
    <t>LAW 201</t>
  </si>
  <si>
    <t>MED 268</t>
  </si>
  <si>
    <t>Tự chọn về Xã Hội  (Chọn 2 trong 5)</t>
  </si>
  <si>
    <t>AHI 391</t>
  </si>
  <si>
    <t>AHI 392</t>
  </si>
  <si>
    <t>EVR 205</t>
  </si>
  <si>
    <t>HIS 221</t>
  </si>
  <si>
    <t>HIS 222</t>
  </si>
  <si>
    <t>DTE 302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</si>
  <si>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</si>
  <si>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</si>
  <si>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</si>
  <si>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</si>
  <si>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</si>
  <si>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</si>
  <si>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</si>
  <si>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</si>
  <si>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</si>
  <si>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</si>
  <si>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</si>
  <si>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</si>
  <si>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</si>
  <si>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</si>
  <si>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</si>
  <si>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</si>
  <si>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</si>
  <si>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</si>
  <si>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</si>
  <si>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</si>
  <si>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</si>
  <si>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</si>
  <si>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</si>
  <si>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</si>
  <si>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</si>
  <si>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</si>
  <si>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</si>
  <si>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</si>
  <si>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</si>
  <si>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 xml:space="preserve"> 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</si>
  <si>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</si>
  <si>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</si>
  <si>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</si>
  <si>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</si>
  <si>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6)</t>
  </si>
  <si>
    <t>ES 221</t>
  </si>
  <si>
    <t>ES 222</t>
  </si>
  <si>
    <t>ES 223</t>
  </si>
  <si>
    <t>ES 224</t>
  </si>
  <si>
    <t>ES 226</t>
  </si>
  <si>
    <t>ES 229</t>
  </si>
  <si>
    <t>Giáo Dục Thể Chất Cao Cấp (Tự chọn)  (Chọn 1 trong 6)</t>
  </si>
  <si>
    <t>ES 271</t>
  </si>
  <si>
    <t>ES 272</t>
  </si>
  <si>
    <t>ES 273</t>
  </si>
  <si>
    <t>ES 274</t>
  </si>
  <si>
    <t>ES 276</t>
  </si>
  <si>
    <t>ES 279</t>
  </si>
  <si>
    <t>Giáo Dục Thể Chất Nâng Cao</t>
  </si>
  <si>
    <t>ES 303</t>
  </si>
  <si>
    <t>Tổng số Tín Chỉ Đã học ở GIÁO DỤC THỂ CHẤT &amp; QUỐC PHÒNG</t>
  </si>
  <si>
    <t xml:space="preserve"> </t>
  </si>
  <si>
    <t>Số Tín Chỉ Chưa Hoàn tất ở GIÁO DỤC THỂ CHẤT &amp; QUỐC PHÒNG</t>
  </si>
  <si>
    <t xml:space="preserve"> </t>
  </si>
  <si>
    <t>ĐẠI CƯƠNG NGÀNH</t>
  </si>
  <si>
    <t>Kinh Tế</t>
  </si>
  <si>
    <t>ECO 151</t>
  </si>
  <si>
    <t>ECO 152</t>
  </si>
  <si>
    <t>ECO 302</t>
  </si>
  <si>
    <t>Xác Suất Thống Kê &amp; Tối Ưu Hóa</t>
  </si>
  <si>
    <t>MGO 301</t>
  </si>
  <si>
    <t>STA 151</t>
  </si>
  <si>
    <t>STA 271</t>
  </si>
  <si>
    <t>Quản Trị (Thuần Túy)</t>
  </si>
  <si>
    <t>MGT 201</t>
  </si>
  <si>
    <t>MGT 403</t>
  </si>
  <si>
    <t>Kế Toán</t>
  </si>
  <si>
    <t>ACC 201</t>
  </si>
  <si>
    <t>ACC 202</t>
  </si>
  <si>
    <t>ACC 301</t>
  </si>
  <si>
    <t>ACC 302</t>
  </si>
  <si>
    <t>ACC 303</t>
  </si>
  <si>
    <t>ACC 304</t>
  </si>
  <si>
    <t>Tiếp Thị</t>
  </si>
  <si>
    <t>MKT 251</t>
  </si>
  <si>
    <t>Hệ Thống Thông Tin  (Chọn 1 trong 2)</t>
  </si>
  <si>
    <t>IS 251</t>
  </si>
  <si>
    <t>IS 252</t>
  </si>
  <si>
    <t>Quản Trị Nhân Sự</t>
  </si>
  <si>
    <t>HRM 301</t>
  </si>
  <si>
    <t>Tài Chính &amp; Ngân Hàng</t>
  </si>
  <si>
    <t>FIN 271</t>
  </si>
  <si>
    <t>FIN 301</t>
  </si>
  <si>
    <t>Luật Pháp</t>
  </si>
  <si>
    <t>LAW 403</t>
  </si>
  <si>
    <t>Giải Pháp PBL</t>
  </si>
  <si>
    <t>ACC 296</t>
  </si>
  <si>
    <t>Tổng số Tín Chỉ Đã học ở ĐẠI CƯƠNG NGÀNH</t>
  </si>
  <si>
    <t xml:space="preserve"> </t>
  </si>
  <si>
    <t>Số Tín Chỉ Chưa Hoàn tất ở ĐẠI CƯƠNG NGÀNH</t>
  </si>
  <si>
    <t xml:space="preserve"> </t>
  </si>
  <si>
    <t>CHUYÊN NGÀNH</t>
  </si>
  <si>
    <t>Kế Toán Công &amp; Ngân Hàng</t>
  </si>
  <si>
    <t>Nhóm tự chọn 1  (Chọn 1 trong 4)</t>
  </si>
  <si>
    <t>ACC 414</t>
  </si>
  <si>
    <t>ACC 423</t>
  </si>
  <si>
    <t>ACC 441</t>
  </si>
  <si>
    <t>BNK 404</t>
  </si>
  <si>
    <t>Nhóm tự chọn 2  (Chọn 1 trong 2)</t>
  </si>
  <si>
    <t>FST 412</t>
  </si>
  <si>
    <t>LAW 362</t>
  </si>
  <si>
    <t>Phân Tích Kế Toán</t>
  </si>
  <si>
    <t>Tự chọn về Phân Tích  (Chọn 1 trong 2)</t>
  </si>
  <si>
    <t>ACC 412</t>
  </si>
  <si>
    <t>ACC 421</t>
  </si>
  <si>
    <t>ACC 411</t>
  </si>
  <si>
    <t>Kế Toán Tài Chính</t>
  </si>
  <si>
    <t>ACC 452</t>
  </si>
  <si>
    <t>Kế Toán Ngành</t>
  </si>
  <si>
    <t>ACC 403</t>
  </si>
  <si>
    <t>Kiểm Toán</t>
  </si>
  <si>
    <t>AUD 351</t>
  </si>
  <si>
    <t>Các Kỹ Năng Kế Toán</t>
  </si>
  <si>
    <t>FST 414</t>
  </si>
  <si>
    <t>Giải Pháp PBL</t>
  </si>
  <si>
    <t>ACC 396</t>
  </si>
  <si>
    <t>ACC 496</t>
  </si>
  <si>
    <t>Thực tập  (Chọn 1 trong 2)</t>
  </si>
  <si>
    <t>ACC 448</t>
  </si>
  <si>
    <t>ACC 449</t>
  </si>
  <si>
    <t>Tổng số Tín Chỉ Đã học ở CHUYÊN NGÀNH</t>
  </si>
  <si>
    <t xml:space="preserve"> </t>
  </si>
  <si>
    <t>Số Tín Chỉ Chưa Hoàn tất ở CHUYÊN NGÀNH</t>
  </si>
  <si>
    <t xml:space="preserve"> </t>
  </si>
  <si>
    <t>TỐT NGHIỆP</t>
  </si>
  <si>
    <t>Tổng số Tín Chỉ Đã học ở TỐT NGHIỆP</t>
  </si>
  <si>
    <t xml:space="preserve"> </t>
  </si>
  <si>
    <t>Số Tín Chỉ Chưa Hoàn tất ở TỐT NGHIỆP</t>
  </si>
  <si>
    <t xml:space="preserve"> </t>
  </si>
  <si>
    <t>Tổng số Tín chỉ Đã học</t>
  </si>
  <si>
    <t xml:space="preserve"> </t>
  </si>
  <si>
    <t>Tổng số Tín Chỉ Chưa Hoàn tất</t>
  </si>
  <si>
    <t xml:space="preserve"> </t>
  </si>
  <si>
    <t>Tổng số Tín chỉ Tối thiểu theo Chương trình</t>
  </si>
  <si>
    <t xml:space="preserve"> </t>
  </si>
  <si>
    <t>Điểm Toàn Khóa (Theo Lớp)</t>
  </si>
  <si>
    <t>Số TC</t>
  </si>
  <si>
    <t>Điểm 10</t>
  </si>
  <si>
    <t>Điểm 4</t>
  </si>
  <si>
    <t>Môn ngoài Chương trình</t>
  </si>
  <si>
    <t xml:space="preserve">chọn môn </t>
  </si>
  <si>
    <t>chọn môn 1</t>
  </si>
  <si>
    <t>chọn môn 2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</si>
  <si>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</si>
  <si>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</si>
  <si>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</si>
  <si>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</si>
  <si>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thi TN</t>
  </si>
  <si>
    <t>Ghi chú</t>
  </si>
  <si>
    <t>Trung bình toàn khóa</t>
  </si>
  <si>
    <t>Qui 
đổi</t>
  </si>
  <si>
    <t>15/02/1992</t>
  </si>
  <si>
    <t>Thị Việt</t>
  </si>
  <si>
    <t>04/04/1992</t>
  </si>
  <si>
    <t>số TC Đạt</t>
  </si>
  <si>
    <t>số TC Pass</t>
  </si>
  <si>
    <t>Chọn 2 trong 5</t>
  </si>
  <si>
    <t>Chọn 1 trong 4</t>
  </si>
  <si>
    <t>Chọn 1 trong 2</t>
  </si>
  <si>
    <t>Thị Hạ</t>
  </si>
  <si>
    <t>Uyên</t>
  </si>
  <si>
    <t>18/09/1988</t>
  </si>
  <si>
    <t>(Chọn 1 trong 2)</t>
  </si>
  <si>
    <t>STT</t>
  </si>
  <si>
    <t>BỘ GIÁO DỤC &amp; ĐÀO TẠO</t>
  </si>
  <si>
    <t>TRƯỜNG ĐẠI HỌC DUY TÂN</t>
  </si>
  <si>
    <t>NGÀNH: KẾ TOÁN DOANH NGHIỆP</t>
  </si>
  <si>
    <t>Kèm theo Quyết định số:             /QĐ-ĐHDT             ngày           tháng              năm 2015</t>
  </si>
  <si>
    <t>BẢNG ĐIỂM TỔNG HỢP KẾT QUẢ HỌC TẬP TOÀN KHÓA * D19KDN</t>
  </si>
  <si>
    <t>Người Lập Bảng</t>
  </si>
  <si>
    <t>Nguyễn Đắc Thăng</t>
  </si>
  <si>
    <t>Đà Nẵng, Ngày     tháng   năm 2015</t>
  </si>
  <si>
    <t>Phòng Đào Tạo ĐH &amp; SĐH</t>
  </si>
  <si>
    <t>TS. Nguyễn Phi Sơn</t>
  </si>
  <si>
    <t>Trưởng Khoa</t>
  </si>
  <si>
    <t>TS. Phan Thanh Hải</t>
  </si>
  <si>
    <t>DIỆN BẢO VỆ KHÓA LUẬN TỐT NGHIỆP</t>
  </si>
  <si>
    <t>Kiểm Tra</t>
  </si>
  <si>
    <t>Hà Trình Phương Linh</t>
  </si>
  <si>
    <t>Ban Giám Hiệu</t>
  </si>
  <si>
    <t>ghi chú</t>
  </si>
  <si>
    <t>bvkl</t>
  </si>
  <si>
    <t>Tài Chính</t>
  </si>
  <si>
    <t>Kiểm Toán Tài Chính</t>
  </si>
  <si>
    <t>Kiểm Toán Chuyên Ngành  (Chọn 1 trong 4)</t>
  </si>
  <si>
    <t>Kế Toán Ngành  (Chọn 1 trong 2)</t>
  </si>
  <si>
    <t>Tốt Nghiệp  (Chọn 1 trong 2)</t>
  </si>
  <si>
    <t>AUD 353</t>
  </si>
  <si>
    <t>Tự chọn về Phân Tích  (Chọn 2 trong 3)</t>
  </si>
  <si>
    <t>AUD 402</t>
  </si>
  <si>
    <t>AUD 404</t>
  </si>
  <si>
    <t>AUD 403</t>
  </si>
  <si>
    <t>AUD 411</t>
  </si>
  <si>
    <t>AUD 412</t>
  </si>
  <si>
    <t>AUD 415</t>
  </si>
  <si>
    <t>ACC 403; ACC 441; FST 412; FST 414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</si>
</sst>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\$#,##0\ ;\(\$#,##0\)"/>
    <numFmt numFmtId="174" formatCode="0.0##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&quot;\&quot;#,##0.00;[Red]&quot;\&quot;\-#,##0.00"/>
    <numFmt numFmtId="178" formatCode="&quot;\&quot;#,##0;[Red]&quot;\&quot;\-#,##0"/>
  </numFmts>
  <fonts count="87">
    <font>
      <sz val="10"/>
      <name val="Arial"/>
      <family val="0"/>
    </font>
    <font>
      <sz val="8"/>
      <name val="Tahoma"/>
      <family val="2"/>
    </font>
    <font>
      <sz val="8"/>
      <color indexed="6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VNtimes new roman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6"/>
      <name val="Arial"/>
      <family val="2"/>
    </font>
    <font>
      <sz val="11"/>
      <name val="Arial"/>
      <family val="2"/>
    </font>
    <font>
      <sz val="5.5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12"/>
      <color indexed="60"/>
      <name val="Tahoma"/>
      <family val="2"/>
    </font>
    <font>
      <sz val="8"/>
      <name val="Cambria"/>
      <family val="1"/>
    </font>
    <font>
      <b/>
      <sz val="10"/>
      <color indexed="60"/>
      <name val="Arial"/>
      <family val="2"/>
    </font>
    <font>
      <b/>
      <sz val="10"/>
      <color indexed="6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6.5"/>
      <name val="Cambria"/>
      <family val="1"/>
    </font>
    <font>
      <sz val="6.5"/>
      <color indexed="60"/>
      <name val="Cambria"/>
      <family val="1"/>
    </font>
    <font>
      <sz val="6"/>
      <name val="Cambria"/>
      <family val="1"/>
    </font>
    <font>
      <b/>
      <sz val="6"/>
      <name val="Cambria"/>
      <family val="1"/>
    </font>
    <font>
      <b/>
      <sz val="6"/>
      <color indexed="60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5"/>
      <name val="Cambria"/>
      <family val="1"/>
    </font>
    <font>
      <sz val="5.5"/>
      <name val="Cambria"/>
      <family val="1"/>
    </font>
    <font>
      <sz val="17"/>
      <name val="Cambria"/>
      <family val="1"/>
    </font>
    <font>
      <b/>
      <sz val="17"/>
      <name val="Cambria"/>
      <family val="1"/>
    </font>
    <font>
      <sz val="13"/>
      <name val="Cambria"/>
      <family val="1"/>
    </font>
    <font>
      <i/>
      <sz val="13"/>
      <name val="Cambria"/>
      <family val="1"/>
    </font>
    <font>
      <sz val="16"/>
      <name val="Cambria"/>
      <family val="1"/>
    </font>
    <font>
      <i/>
      <sz val="16"/>
      <name val="Cambria"/>
      <family val="1"/>
    </font>
    <font>
      <b/>
      <sz val="16"/>
      <name val="Cambria"/>
      <family val="1"/>
    </font>
    <font>
      <b/>
      <sz val="8"/>
      <color indexed="60"/>
      <name val="Tahoma"/>
      <family val="2"/>
    </font>
    <font>
      <b/>
      <sz val="5.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12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Cambria"/>
      <family val="1"/>
    </font>
    <font>
      <sz val="6.5"/>
      <color rgb="FFFF0000"/>
      <name val="Cambria"/>
      <family val="1"/>
    </font>
    <font>
      <b/>
      <sz val="6"/>
      <color rgb="FFFF0000"/>
      <name val="Cambria"/>
      <family val="1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indexed="6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10" fillId="0" borderId="4" applyNumberFormat="0" applyAlignment="0" applyProtection="0"/>
    <xf numFmtId="0" fontId="10" fillId="0" borderId="5">
      <alignment horizontal="left" vertical="center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1" applyNumberFormat="0" applyAlignment="0" applyProtection="0"/>
    <xf numFmtId="0" fontId="74" fillId="0" borderId="9" applyNumberFormat="0" applyFill="0" applyAlignment="0" applyProtection="0"/>
    <xf numFmtId="0" fontId="75" fillId="32" borderId="0" applyNumberFormat="0" applyBorder="0" applyAlignment="0" applyProtection="0"/>
    <xf numFmtId="174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76" fillId="27" borderId="11" applyNumberFormat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0" borderId="0">
      <alignment/>
      <protection/>
    </xf>
  </cellStyleXfs>
  <cellXfs count="281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1" fillId="34" borderId="13" xfId="0" applyNumberFormat="1" applyFont="1" applyFill="1" applyBorder="1" applyAlignment="1" applyProtection="1">
      <alignment horizontal="center" vertical="top" wrapText="1"/>
      <protection/>
    </xf>
    <xf numFmtId="0" fontId="1" fillId="35" borderId="13" xfId="0" applyNumberFormat="1" applyFont="1" applyFill="1" applyBorder="1" applyAlignment="1" applyProtection="1">
      <alignment horizontal="center" vertical="top" wrapText="1"/>
      <protection/>
    </xf>
    <xf numFmtId="0" fontId="1" fillId="36" borderId="13" xfId="0" applyNumberFormat="1" applyFont="1" applyFill="1" applyBorder="1" applyAlignment="1" applyProtection="1">
      <alignment horizontal="center" vertical="top" wrapText="1"/>
      <protection/>
    </xf>
    <xf numFmtId="0" fontId="1" fillId="29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9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9" borderId="14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" fillId="29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1" fillId="29" borderId="3" xfId="0" applyNumberFormat="1" applyFont="1" applyFill="1" applyBorder="1" applyAlignment="1" applyProtection="1">
      <alignment horizontal="center" wrapText="1"/>
      <protection/>
    </xf>
    <xf numFmtId="0" fontId="36" fillId="0" borderId="0" xfId="0" applyFont="1" applyAlignment="1">
      <alignment horizontal="center"/>
    </xf>
    <xf numFmtId="0" fontId="36" fillId="29" borderId="3" xfId="0" applyNumberFormat="1" applyFont="1" applyFill="1" applyBorder="1" applyAlignment="1" applyProtection="1">
      <alignment horizontal="center" wrapText="1"/>
      <protection/>
    </xf>
    <xf numFmtId="0" fontId="37" fillId="37" borderId="0" xfId="0" applyFont="1" applyFill="1" applyAlignment="1">
      <alignment horizontal="center" textRotation="90"/>
    </xf>
    <xf numFmtId="0" fontId="4" fillId="29" borderId="3" xfId="0" applyNumberFormat="1" applyFont="1" applyFill="1" applyBorder="1" applyAlignment="1" applyProtection="1">
      <alignment horizontal="center" vertical="center" wrapText="1"/>
      <protection/>
    </xf>
    <xf numFmtId="0" fontId="80" fillId="0" borderId="13" xfId="0" applyNumberFormat="1" applyFont="1" applyFill="1" applyBorder="1" applyAlignment="1" applyProtection="1">
      <alignment horizontal="center" wrapText="1"/>
      <protection/>
    </xf>
    <xf numFmtId="0" fontId="37" fillId="38" borderId="0" xfId="0" applyFont="1" applyFill="1" applyAlignment="1">
      <alignment horizontal="center" textRotation="90"/>
    </xf>
    <xf numFmtId="0" fontId="5" fillId="38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1" fillId="29" borderId="16" xfId="0" applyNumberFormat="1" applyFont="1" applyFill="1" applyBorder="1" applyAlignment="1" applyProtection="1">
      <alignment horizontal="left" vertical="center" wrapText="1"/>
      <protection/>
    </xf>
    <xf numFmtId="0" fontId="1" fillId="29" borderId="17" xfId="0" applyNumberFormat="1" applyFont="1" applyFill="1" applyBorder="1" applyAlignment="1" applyProtection="1">
      <alignment horizontal="left" vertical="center" wrapText="1"/>
      <protection/>
    </xf>
    <xf numFmtId="0" fontId="81" fillId="38" borderId="3" xfId="0" applyNumberFormat="1" applyFont="1" applyFill="1" applyBorder="1" applyAlignment="1" applyProtection="1">
      <alignment horizontal="center" vertical="center" wrapText="1"/>
      <protection/>
    </xf>
    <xf numFmtId="0" fontId="39" fillId="39" borderId="18" xfId="0" applyNumberFormat="1" applyFont="1" applyFill="1" applyBorder="1" applyAlignment="1" applyProtection="1">
      <alignment horizontal="center" wrapText="1"/>
      <protection/>
    </xf>
    <xf numFmtId="0" fontId="1" fillId="39" borderId="13" xfId="0" applyNumberFormat="1" applyFont="1" applyFill="1" applyBorder="1" applyAlignment="1" applyProtection="1">
      <alignment horizontal="center" wrapText="1"/>
      <protection/>
    </xf>
    <xf numFmtId="172" fontId="0" fillId="0" borderId="19" xfId="71" applyNumberFormat="1" applyFont="1" applyBorder="1" applyAlignment="1">
      <alignment horizontal="center"/>
    </xf>
    <xf numFmtId="172" fontId="0" fillId="0" borderId="20" xfId="71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39" fillId="0" borderId="13" xfId="0" applyNumberFormat="1" applyFont="1" applyFill="1" applyBorder="1" applyAlignment="1" applyProtection="1">
      <alignment horizontal="center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3" xfId="0" applyNumberFormat="1" applyFont="1" applyFill="1" applyBorder="1" applyAlignment="1" applyProtection="1">
      <alignment horizontal="left" wrapText="1"/>
      <protection/>
    </xf>
    <xf numFmtId="0" fontId="36" fillId="39" borderId="3" xfId="0" applyNumberFormat="1" applyFont="1" applyFill="1" applyBorder="1" applyAlignment="1" applyProtection="1">
      <alignment horizontal="center" wrapText="1"/>
      <protection/>
    </xf>
    <xf numFmtId="0" fontId="82" fillId="0" borderId="0" xfId="0" applyFont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center" wrapText="1"/>
      <protection/>
    </xf>
    <xf numFmtId="0" fontId="1" fillId="35" borderId="13" xfId="0" applyNumberFormat="1" applyFont="1" applyFill="1" applyBorder="1" applyAlignment="1" applyProtection="1">
      <alignment horizontal="center" wrapText="1"/>
      <protection/>
    </xf>
    <xf numFmtId="0" fontId="1" fillId="36" borderId="13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2" fontId="1" fillId="34" borderId="13" xfId="0" applyNumberFormat="1" applyFont="1" applyFill="1" applyBorder="1" applyAlignment="1" applyProtection="1">
      <alignment horizontal="center" wrapText="1"/>
      <protection/>
    </xf>
    <xf numFmtId="0" fontId="83" fillId="0" borderId="0" xfId="0" applyFont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3" xfId="0" applyNumberFormat="1" applyFont="1" applyFill="1" applyBorder="1" applyAlignment="1" applyProtection="1">
      <alignment horizontal="left" wrapText="1"/>
      <protection/>
    </xf>
    <xf numFmtId="0" fontId="44" fillId="34" borderId="13" xfId="0" applyNumberFormat="1" applyFont="1" applyFill="1" applyBorder="1" applyAlignment="1" applyProtection="1">
      <alignment horizontal="center" wrapText="1"/>
      <protection/>
    </xf>
    <xf numFmtId="0" fontId="44" fillId="39" borderId="13" xfId="0" applyNumberFormat="1" applyFont="1" applyFill="1" applyBorder="1" applyAlignment="1" applyProtection="1">
      <alignment horizontal="center" wrapText="1"/>
      <protection/>
    </xf>
    <xf numFmtId="0" fontId="44" fillId="36" borderId="13" xfId="0" applyNumberFormat="1" applyFont="1" applyFill="1" applyBorder="1" applyAlignment="1" applyProtection="1">
      <alignment horizontal="center" wrapText="1"/>
      <protection/>
    </xf>
    <xf numFmtId="0" fontId="44" fillId="34" borderId="13" xfId="0" applyNumberFormat="1" applyFont="1" applyFill="1" applyBorder="1" applyAlignment="1" applyProtection="1">
      <alignment horizontal="left" wrapText="1"/>
      <protection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20" xfId="0" applyNumberFormat="1" applyFont="1" applyBorder="1" applyAlignment="1">
      <alignment horizontal="center"/>
    </xf>
    <xf numFmtId="172" fontId="44" fillId="0" borderId="20" xfId="71" applyNumberFormat="1" applyFont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1" fillId="34" borderId="13" xfId="0" applyNumberFormat="1" applyFont="1" applyFill="1" applyBorder="1" applyAlignment="1" applyProtection="1">
      <alignment horizontal="center" vertical="top" wrapText="1"/>
      <protection/>
    </xf>
    <xf numFmtId="0" fontId="1" fillId="35" borderId="13" xfId="0" applyNumberFormat="1" applyFont="1" applyFill="1" applyBorder="1" applyAlignment="1" applyProtection="1">
      <alignment horizontal="center" vertical="top" wrapText="1"/>
      <protection/>
    </xf>
    <xf numFmtId="0" fontId="1" fillId="36" borderId="13" xfId="0" applyNumberFormat="1" applyFont="1" applyFill="1" applyBorder="1" applyAlignment="1" applyProtection="1">
      <alignment horizontal="center" vertical="top" wrapText="1"/>
      <protection/>
    </xf>
    <xf numFmtId="0" fontId="45" fillId="0" borderId="13" xfId="0" applyNumberFormat="1" applyFont="1" applyFill="1" applyBorder="1" applyAlignment="1" applyProtection="1">
      <alignment horizontal="center" wrapText="1"/>
      <protection/>
    </xf>
    <xf numFmtId="0" fontId="84" fillId="0" borderId="13" xfId="0" applyNumberFormat="1" applyFont="1" applyFill="1" applyBorder="1" applyAlignment="1" applyProtection="1">
      <alignment horizontal="center" wrapText="1"/>
      <protection/>
    </xf>
    <xf numFmtId="0" fontId="46" fillId="0" borderId="13" xfId="0" applyNumberFormat="1" applyFont="1" applyFill="1" applyBorder="1" applyAlignment="1" applyProtection="1">
      <alignment horizontal="center" wrapText="1"/>
      <protection/>
    </xf>
    <xf numFmtId="0" fontId="45" fillId="34" borderId="13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1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29" borderId="14" xfId="0" applyNumberFormat="1" applyFont="1" applyFill="1" applyBorder="1" applyAlignment="1" applyProtection="1">
      <alignment horizontal="left" vertical="top" wrapText="1"/>
      <protection/>
    </xf>
    <xf numFmtId="0" fontId="47" fillId="39" borderId="14" xfId="0" applyNumberFormat="1" applyFont="1" applyFill="1" applyBorder="1" applyAlignment="1" applyProtection="1">
      <alignment horizontal="left" vertical="top" wrapText="1"/>
      <protection/>
    </xf>
    <xf numFmtId="0" fontId="48" fillId="37" borderId="0" xfId="0" applyFont="1" applyFill="1" applyAlignment="1">
      <alignment horizontal="center" textRotation="90"/>
    </xf>
    <xf numFmtId="0" fontId="47" fillId="39" borderId="14" xfId="0" applyNumberFormat="1" applyFont="1" applyFill="1" applyBorder="1" applyAlignment="1" applyProtection="1">
      <alignment horizontal="left" vertical="center" wrapText="1"/>
      <protection/>
    </xf>
    <xf numFmtId="0" fontId="48" fillId="38" borderId="0" xfId="0" applyFont="1" applyFill="1" applyAlignment="1">
      <alignment horizontal="center" textRotation="90"/>
    </xf>
    <xf numFmtId="0" fontId="47" fillId="39" borderId="14" xfId="0" applyNumberFormat="1" applyFont="1" applyFill="1" applyBorder="1" applyAlignment="1" applyProtection="1">
      <alignment horizontal="center" vertical="center" wrapText="1"/>
      <protection/>
    </xf>
    <xf numFmtId="0" fontId="47" fillId="29" borderId="14" xfId="0" applyNumberFormat="1" applyFont="1" applyFill="1" applyBorder="1" applyAlignment="1" applyProtection="1">
      <alignment horizontal="center" vertical="center" wrapText="1"/>
      <protection/>
    </xf>
    <xf numFmtId="0" fontId="47" fillId="39" borderId="14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 horizontal="center"/>
    </xf>
    <xf numFmtId="0" fontId="48" fillId="29" borderId="3" xfId="0" applyNumberFormat="1" applyFont="1" applyFill="1" applyBorder="1" applyAlignment="1" applyProtection="1">
      <alignment horizontal="center" wrapText="1"/>
      <protection/>
    </xf>
    <xf numFmtId="0" fontId="48" fillId="29" borderId="3" xfId="0" applyNumberFormat="1" applyFont="1" applyFill="1" applyBorder="1" applyAlignment="1" applyProtection="1">
      <alignment horizontal="center" vertical="center" wrapText="1"/>
      <protection/>
    </xf>
    <xf numFmtId="0" fontId="48" fillId="38" borderId="3" xfId="0" applyNumberFormat="1" applyFont="1" applyFill="1" applyBorder="1" applyAlignment="1" applyProtection="1">
      <alignment horizontal="center" vertical="center" wrapText="1"/>
      <protection/>
    </xf>
    <xf numFmtId="0" fontId="48" fillId="39" borderId="3" xfId="0" applyNumberFormat="1" applyFont="1" applyFill="1" applyBorder="1" applyAlignment="1" applyProtection="1">
      <alignment horizontal="center" wrapText="1"/>
      <protection/>
    </xf>
    <xf numFmtId="0" fontId="47" fillId="29" borderId="3" xfId="0" applyNumberFormat="1" applyFont="1" applyFill="1" applyBorder="1" applyAlignment="1" applyProtection="1">
      <alignment horizontal="center" wrapText="1"/>
      <protection/>
    </xf>
    <xf numFmtId="0" fontId="85" fillId="38" borderId="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4" fillId="29" borderId="3" xfId="0" applyNumberFormat="1" applyFont="1" applyFill="1" applyBorder="1" applyAlignment="1" applyProtection="1">
      <alignment horizontal="center" vertical="center" wrapText="1"/>
      <protection/>
    </xf>
    <xf numFmtId="0" fontId="50" fillId="29" borderId="3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left" wrapText="1"/>
      <protection/>
    </xf>
    <xf numFmtId="0" fontId="47" fillId="39" borderId="13" xfId="0" applyNumberFormat="1" applyFont="1" applyFill="1" applyBorder="1" applyAlignment="1" applyProtection="1">
      <alignment horizontal="center" wrapText="1"/>
      <protection/>
    </xf>
    <xf numFmtId="0" fontId="51" fillId="39" borderId="0" xfId="0" applyFont="1" applyFill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48" fillId="29" borderId="14" xfId="0" applyNumberFormat="1" applyFont="1" applyFill="1" applyBorder="1" applyAlignment="1" applyProtection="1">
      <alignment horizontal="center" wrapText="1"/>
      <protection/>
    </xf>
    <xf numFmtId="0" fontId="47" fillId="29" borderId="14" xfId="0" applyNumberFormat="1" applyFont="1" applyFill="1" applyBorder="1" applyAlignment="1" applyProtection="1">
      <alignment horizontal="center" wrapText="1"/>
      <protection/>
    </xf>
    <xf numFmtId="0" fontId="47" fillId="29" borderId="14" xfId="0" applyNumberFormat="1" applyFont="1" applyFill="1" applyBorder="1" applyAlignment="1" applyProtection="1">
      <alignment horizontal="left" vertical="center" wrapText="1"/>
      <protection/>
    </xf>
    <xf numFmtId="0" fontId="47" fillId="29" borderId="21" xfId="0" applyNumberFormat="1" applyFont="1" applyFill="1" applyBorder="1" applyAlignment="1" applyProtection="1">
      <alignment horizontal="left" vertical="center" wrapText="1"/>
      <protection/>
    </xf>
    <xf numFmtId="0" fontId="47" fillId="29" borderId="22" xfId="0" applyNumberFormat="1" applyFont="1" applyFill="1" applyBorder="1" applyAlignment="1" applyProtection="1">
      <alignment horizontal="left" vertical="center" wrapText="1"/>
      <protection/>
    </xf>
    <xf numFmtId="0" fontId="51" fillId="39" borderId="23" xfId="0" applyFont="1" applyFill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52" fillId="39" borderId="14" xfId="0" applyNumberFormat="1" applyFont="1" applyFill="1" applyBorder="1" applyAlignment="1" applyProtection="1">
      <alignment horizontal="center" wrapText="1"/>
      <protection/>
    </xf>
    <xf numFmtId="2" fontId="47" fillId="39" borderId="13" xfId="0" applyNumberFormat="1" applyFont="1" applyFill="1" applyBorder="1" applyAlignment="1" applyProtection="1">
      <alignment horizontal="center" wrapText="1"/>
      <protection/>
    </xf>
    <xf numFmtId="0" fontId="53" fillId="39" borderId="13" xfId="0" applyNumberFormat="1" applyFont="1" applyFill="1" applyBorder="1" applyAlignment="1" applyProtection="1">
      <alignment horizontal="center" wrapText="1"/>
      <protection/>
    </xf>
    <xf numFmtId="0" fontId="18" fillId="39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/>
    </xf>
    <xf numFmtId="0" fontId="53" fillId="39" borderId="25" xfId="0" applyNumberFormat="1" applyFont="1" applyFill="1" applyBorder="1" applyAlignment="1" applyProtection="1">
      <alignment horizontal="center" wrapText="1"/>
      <protection/>
    </xf>
    <xf numFmtId="0" fontId="47" fillId="0" borderId="26" xfId="0" applyNumberFormat="1" applyFont="1" applyFill="1" applyBorder="1" applyAlignment="1" applyProtection="1">
      <alignment horizontal="left" wrapText="1"/>
      <protection/>
    </xf>
    <xf numFmtId="0" fontId="44" fillId="39" borderId="14" xfId="0" applyNumberFormat="1" applyFont="1" applyFill="1" applyBorder="1" applyAlignment="1" applyProtection="1">
      <alignment horizontal="center" vertical="center" wrapText="1"/>
      <protection/>
    </xf>
    <xf numFmtId="0" fontId="48" fillId="39" borderId="23" xfId="0" applyNumberFormat="1" applyFont="1" applyFill="1" applyBorder="1" applyAlignment="1" applyProtection="1">
      <alignment horizontal="center" wrapText="1"/>
      <protection/>
    </xf>
    <xf numFmtId="0" fontId="48" fillId="39" borderId="27" xfId="0" applyNumberFormat="1" applyFont="1" applyFill="1" applyBorder="1" applyAlignment="1" applyProtection="1">
      <alignment horizontal="center" wrapText="1"/>
      <protection/>
    </xf>
    <xf numFmtId="0" fontId="48" fillId="39" borderId="28" xfId="0" applyNumberFormat="1" applyFont="1" applyFill="1" applyBorder="1" applyAlignment="1" applyProtection="1">
      <alignment horizontal="center" wrapText="1"/>
      <protection/>
    </xf>
    <xf numFmtId="0" fontId="44" fillId="39" borderId="21" xfId="0" applyNumberFormat="1" applyFont="1" applyFill="1" applyBorder="1" applyAlignment="1" applyProtection="1">
      <alignment horizontal="center" vertical="center" wrapText="1"/>
      <protection/>
    </xf>
    <xf numFmtId="0" fontId="44" fillId="39" borderId="22" xfId="0" applyNumberFormat="1" applyFont="1" applyFill="1" applyBorder="1" applyAlignment="1" applyProtection="1">
      <alignment horizontal="center" vertical="center" wrapText="1"/>
      <protection/>
    </xf>
    <xf numFmtId="0" fontId="44" fillId="0" borderId="26" xfId="0" applyNumberFormat="1" applyFont="1" applyFill="1" applyBorder="1" applyAlignment="1" applyProtection="1">
      <alignment horizontal="left" wrapText="1"/>
      <protection/>
    </xf>
    <xf numFmtId="0" fontId="45" fillId="0" borderId="26" xfId="0" applyNumberFormat="1" applyFont="1" applyFill="1" applyBorder="1" applyAlignment="1" applyProtection="1">
      <alignment horizontal="center" wrapText="1"/>
      <protection/>
    </xf>
    <xf numFmtId="0" fontId="84" fillId="0" borderId="26" xfId="0" applyNumberFormat="1" applyFont="1" applyFill="1" applyBorder="1" applyAlignment="1" applyProtection="1">
      <alignment horizontal="center" wrapText="1"/>
      <protection/>
    </xf>
    <xf numFmtId="0" fontId="46" fillId="0" borderId="26" xfId="0" applyNumberFormat="1" applyFont="1" applyFill="1" applyBorder="1" applyAlignment="1" applyProtection="1">
      <alignment horizontal="center" wrapText="1"/>
      <protection/>
    </xf>
    <xf numFmtId="0" fontId="45" fillId="34" borderId="26" xfId="0" applyNumberFormat="1" applyFont="1" applyFill="1" applyBorder="1" applyAlignment="1" applyProtection="1">
      <alignment horizontal="center" wrapText="1"/>
      <protection/>
    </xf>
    <xf numFmtId="0" fontId="47" fillId="39" borderId="26" xfId="0" applyNumberFormat="1" applyFont="1" applyFill="1" applyBorder="1" applyAlignment="1" applyProtection="1">
      <alignment horizontal="center" wrapText="1"/>
      <protection/>
    </xf>
    <xf numFmtId="0" fontId="44" fillId="39" borderId="26" xfId="0" applyNumberFormat="1" applyFont="1" applyFill="1" applyBorder="1" applyAlignment="1" applyProtection="1">
      <alignment horizontal="center" wrapText="1"/>
      <protection/>
    </xf>
    <xf numFmtId="0" fontId="53" fillId="39" borderId="26" xfId="0" applyNumberFormat="1" applyFont="1" applyFill="1" applyBorder="1" applyAlignment="1" applyProtection="1">
      <alignment horizontal="center" wrapText="1"/>
      <protection/>
    </xf>
    <xf numFmtId="2" fontId="44" fillId="0" borderId="29" xfId="0" applyNumberFormat="1" applyFont="1" applyBorder="1" applyAlignment="1">
      <alignment horizontal="center"/>
    </xf>
    <xf numFmtId="0" fontId="44" fillId="36" borderId="26" xfId="0" applyNumberFormat="1" applyFont="1" applyFill="1" applyBorder="1" applyAlignment="1" applyProtection="1">
      <alignment horizontal="center" wrapText="1"/>
      <protection/>
    </xf>
    <xf numFmtId="172" fontId="44" fillId="0" borderId="29" xfId="71" applyNumberFormat="1" applyFont="1" applyBorder="1" applyAlignment="1">
      <alignment horizontal="center"/>
    </xf>
    <xf numFmtId="0" fontId="44" fillId="34" borderId="26" xfId="0" applyNumberFormat="1" applyFont="1" applyFill="1" applyBorder="1" applyAlignment="1" applyProtection="1">
      <alignment horizontal="center" wrapText="1"/>
      <protection/>
    </xf>
    <xf numFmtId="2" fontId="47" fillId="39" borderId="26" xfId="0" applyNumberFormat="1" applyFont="1" applyFill="1" applyBorder="1" applyAlignment="1" applyProtection="1">
      <alignment horizontal="center" wrapText="1"/>
      <protection/>
    </xf>
    <xf numFmtId="2" fontId="44" fillId="0" borderId="30" xfId="0" applyNumberFormat="1" applyFont="1" applyBorder="1" applyAlignment="1">
      <alignment horizontal="center"/>
    </xf>
    <xf numFmtId="172" fontId="44" fillId="0" borderId="30" xfId="71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31" xfId="0" applyFont="1" applyBorder="1" applyAlignment="1">
      <alignment/>
    </xf>
    <xf numFmtId="0" fontId="6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3" fillId="0" borderId="26" xfId="0" applyNumberFormat="1" applyFont="1" applyFill="1" applyBorder="1" applyAlignment="1" applyProtection="1">
      <alignment horizontal="left" wrapText="1"/>
      <protection/>
    </xf>
    <xf numFmtId="0" fontId="44" fillId="0" borderId="26" xfId="0" applyFont="1" applyBorder="1" applyAlignment="1">
      <alignment horizontal="center"/>
    </xf>
    <xf numFmtId="0" fontId="0" fillId="0" borderId="32" xfId="0" applyBorder="1" applyAlignment="1">
      <alignment/>
    </xf>
    <xf numFmtId="0" fontId="55" fillId="39" borderId="0" xfId="0" applyFont="1" applyFill="1" applyAlignment="1">
      <alignment/>
    </xf>
    <xf numFmtId="0" fontId="47" fillId="0" borderId="26" xfId="0" applyNumberFormat="1" applyFont="1" applyFill="1" applyBorder="1" applyAlignment="1" applyProtection="1">
      <alignment horizontal="center" wrapText="1"/>
      <protection/>
    </xf>
    <xf numFmtId="0" fontId="47" fillId="0" borderId="13" xfId="0" applyNumberFormat="1" applyFont="1" applyFill="1" applyBorder="1" applyAlignment="1" applyProtection="1">
      <alignment horizontal="center" wrapText="1"/>
      <protection/>
    </xf>
    <xf numFmtId="0" fontId="53" fillId="0" borderId="13" xfId="0" applyNumberFormat="1" applyFont="1" applyFill="1" applyBorder="1" applyAlignment="1" applyProtection="1">
      <alignment horizontal="left" wrapText="1"/>
      <protection/>
    </xf>
    <xf numFmtId="0" fontId="53" fillId="39" borderId="26" xfId="0" applyNumberFormat="1" applyFont="1" applyFill="1" applyBorder="1" applyAlignment="1" applyProtection="1">
      <alignment horizontal="left" wrapText="1"/>
      <protection/>
    </xf>
    <xf numFmtId="0" fontId="53" fillId="39" borderId="13" xfId="0" applyNumberFormat="1" applyFont="1" applyFill="1" applyBorder="1" applyAlignment="1" applyProtection="1">
      <alignment horizontal="left" wrapText="1"/>
      <protection/>
    </xf>
    <xf numFmtId="0" fontId="52" fillId="39" borderId="13" xfId="0" applyNumberFormat="1" applyFont="1" applyFill="1" applyBorder="1" applyAlignment="1" applyProtection="1">
      <alignment horizontal="left" wrapText="1"/>
      <protection/>
    </xf>
    <xf numFmtId="0" fontId="1" fillId="29" borderId="3" xfId="0" applyNumberFormat="1" applyFont="1" applyFill="1" applyBorder="1" applyAlignment="1" applyProtection="1">
      <alignment horizontal="center" vertical="center" wrapText="1"/>
      <protection/>
    </xf>
    <xf numFmtId="0" fontId="1" fillId="29" borderId="16" xfId="0" applyNumberFormat="1" applyFont="1" applyFill="1" applyBorder="1" applyAlignment="1" applyProtection="1">
      <alignment horizontal="center" vertical="center" wrapText="1"/>
      <protection/>
    </xf>
    <xf numFmtId="0" fontId="1" fillId="29" borderId="17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29" borderId="14" xfId="0" applyNumberFormat="1" applyFont="1" applyFill="1" applyBorder="1" applyAlignment="1" applyProtection="1">
      <alignment horizontal="left" vertical="top" wrapText="1"/>
      <protection/>
    </xf>
    <xf numFmtId="0" fontId="1" fillId="29" borderId="21" xfId="0" applyNumberFormat="1" applyFont="1" applyFill="1" applyBorder="1" applyAlignment="1" applyProtection="1">
      <alignment horizontal="center" vertical="center" wrapText="1"/>
      <protection/>
    </xf>
    <xf numFmtId="0" fontId="1" fillId="29" borderId="33" xfId="0" applyNumberFormat="1" applyFont="1" applyFill="1" applyBorder="1" applyAlignment="1" applyProtection="1">
      <alignment horizontal="center" vertical="center" wrapText="1"/>
      <protection/>
    </xf>
    <xf numFmtId="0" fontId="1" fillId="29" borderId="22" xfId="0" applyNumberFormat="1" applyFont="1" applyFill="1" applyBorder="1" applyAlignment="1" applyProtection="1">
      <alignment horizontal="center" vertical="center" wrapText="1"/>
      <protection/>
    </xf>
    <xf numFmtId="0" fontId="9" fillId="29" borderId="3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8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13" xfId="0" applyNumberFormat="1" applyFont="1" applyFill="1" applyBorder="1" applyAlignment="1" applyProtection="1">
      <alignment horizontal="left" wrapText="1"/>
      <protection/>
    </xf>
    <xf numFmtId="14" fontId="39" fillId="0" borderId="13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172" fontId="0" fillId="0" borderId="20" xfId="44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1" fillId="29" borderId="3" xfId="0" applyNumberFormat="1" applyFont="1" applyFill="1" applyBorder="1" applyAlignment="1" applyProtection="1">
      <alignment horizontal="left" vertical="center" wrapText="1"/>
      <protection/>
    </xf>
    <xf numFmtId="0" fontId="1" fillId="29" borderId="27" xfId="0" applyNumberFormat="1" applyFont="1" applyFill="1" applyBorder="1" applyAlignment="1" applyProtection="1">
      <alignment horizontal="center" vertical="center" wrapText="1"/>
      <protection/>
    </xf>
    <xf numFmtId="0" fontId="1" fillId="29" borderId="34" xfId="0" applyNumberFormat="1" applyFont="1" applyFill="1" applyBorder="1" applyAlignment="1" applyProtection="1">
      <alignment horizontal="center" vertical="center" wrapText="1"/>
      <protection/>
    </xf>
    <xf numFmtId="0" fontId="1" fillId="29" borderId="28" xfId="0" applyNumberFormat="1" applyFont="1" applyFill="1" applyBorder="1" applyAlignment="1" applyProtection="1">
      <alignment horizontal="center" vertical="center" wrapText="1"/>
      <protection/>
    </xf>
    <xf numFmtId="0" fontId="1" fillId="29" borderId="35" xfId="0" applyNumberFormat="1" applyFont="1" applyFill="1" applyBorder="1" applyAlignment="1" applyProtection="1">
      <alignment horizontal="center" vertical="center" wrapText="1"/>
      <protection/>
    </xf>
    <xf numFmtId="0" fontId="1" fillId="29" borderId="0" xfId="0" applyNumberFormat="1" applyFont="1" applyFill="1" applyBorder="1" applyAlignment="1" applyProtection="1">
      <alignment horizontal="center" vertical="center" wrapText="1"/>
      <protection/>
    </xf>
    <xf numFmtId="0" fontId="1" fillId="29" borderId="36" xfId="0" applyNumberFormat="1" applyFont="1" applyFill="1" applyBorder="1" applyAlignment="1" applyProtection="1">
      <alignment horizontal="center" vertical="center" wrapText="1"/>
      <protection/>
    </xf>
    <xf numFmtId="0" fontId="1" fillId="29" borderId="21" xfId="0" applyNumberFormat="1" applyFont="1" applyFill="1" applyBorder="1" applyAlignment="1" applyProtection="1">
      <alignment horizontal="center" vertical="center" wrapText="1"/>
      <protection/>
    </xf>
    <xf numFmtId="0" fontId="1" fillId="29" borderId="33" xfId="0" applyNumberFormat="1" applyFont="1" applyFill="1" applyBorder="1" applyAlignment="1" applyProtection="1">
      <alignment horizontal="center" vertical="center" wrapText="1"/>
      <protection/>
    </xf>
    <xf numFmtId="0" fontId="1" fillId="29" borderId="22" xfId="0" applyNumberFormat="1" applyFont="1" applyFill="1" applyBorder="1" applyAlignment="1" applyProtection="1">
      <alignment horizontal="center" vertical="center" wrapText="1"/>
      <protection/>
    </xf>
    <xf numFmtId="0" fontId="1" fillId="29" borderId="14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center" vertical="center" wrapText="1"/>
      <protection/>
    </xf>
    <xf numFmtId="0" fontId="1" fillId="29" borderId="17" xfId="0" applyNumberFormat="1" applyFont="1" applyFill="1" applyBorder="1" applyAlignment="1" applyProtection="1">
      <alignment horizontal="center" vertical="center" wrapText="1"/>
      <protection/>
    </xf>
    <xf numFmtId="0" fontId="1" fillId="29" borderId="16" xfId="0" applyNumberFormat="1" applyFont="1" applyFill="1" applyBorder="1" applyAlignment="1" applyProtection="1">
      <alignment horizontal="center" vertical="center" wrapText="1"/>
      <protection/>
    </xf>
    <xf numFmtId="0" fontId="86" fillId="29" borderId="25" xfId="0" applyNumberFormat="1" applyFont="1" applyFill="1" applyBorder="1" applyAlignment="1" applyProtection="1">
      <alignment horizontal="center" vertical="center" wrapText="1"/>
      <protection/>
    </xf>
    <xf numFmtId="0" fontId="1" fillId="29" borderId="23" xfId="0" applyNumberFormat="1" applyFont="1" applyFill="1" applyBorder="1" applyAlignment="1" applyProtection="1">
      <alignment horizontal="left" vertical="center" wrapText="1"/>
      <protection/>
    </xf>
    <xf numFmtId="0" fontId="1" fillId="29" borderId="32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29" borderId="23" xfId="0" applyNumberFormat="1" applyFont="1" applyFill="1" applyBorder="1" applyAlignment="1" applyProtection="1">
      <alignment horizontal="left" vertical="top" wrapText="1"/>
      <protection/>
    </xf>
    <xf numFmtId="0" fontId="86" fillId="29" borderId="25" xfId="0" applyNumberFormat="1" applyFont="1" applyFill="1" applyBorder="1" applyAlignment="1" applyProtection="1">
      <alignment horizontal="left" vertical="center" wrapText="1"/>
      <protection/>
    </xf>
    <xf numFmtId="0" fontId="86" fillId="29" borderId="3" xfId="0" applyNumberFormat="1" applyFont="1" applyFill="1" applyBorder="1" applyAlignment="1" applyProtection="1">
      <alignment horizontal="left" vertical="center" wrapText="1"/>
      <protection/>
    </xf>
    <xf numFmtId="0" fontId="1" fillId="29" borderId="17" xfId="0" applyNumberFormat="1" applyFont="1" applyFill="1" applyBorder="1" applyAlignment="1" applyProtection="1">
      <alignment horizontal="left" vertical="top" wrapText="1"/>
      <protection/>
    </xf>
    <xf numFmtId="0" fontId="1" fillId="29" borderId="16" xfId="0" applyNumberFormat="1" applyFont="1" applyFill="1" applyBorder="1" applyAlignment="1" applyProtection="1">
      <alignment horizontal="center" vertical="top" wrapText="1"/>
      <protection/>
    </xf>
    <xf numFmtId="0" fontId="1" fillId="29" borderId="32" xfId="0" applyNumberFormat="1" applyFont="1" applyFill="1" applyBorder="1" applyAlignment="1" applyProtection="1">
      <alignment horizontal="center" vertical="top" wrapText="1"/>
      <protection/>
    </xf>
    <xf numFmtId="0" fontId="1" fillId="29" borderId="17" xfId="0" applyNumberFormat="1" applyFont="1" applyFill="1" applyBorder="1" applyAlignment="1" applyProtection="1">
      <alignment horizontal="center" vertical="top" wrapText="1"/>
      <protection/>
    </xf>
    <xf numFmtId="0" fontId="6" fillId="37" borderId="37" xfId="0" applyNumberFormat="1" applyFont="1" applyFill="1" applyBorder="1" applyAlignment="1" applyProtection="1">
      <alignment horizontal="center" vertical="center" wrapText="1"/>
      <protection/>
    </xf>
    <xf numFmtId="0" fontId="6" fillId="37" borderId="38" xfId="0" applyNumberFormat="1" applyFont="1" applyFill="1" applyBorder="1" applyAlignment="1" applyProtection="1">
      <alignment horizontal="center" vertical="center" wrapText="1"/>
      <protection/>
    </xf>
    <xf numFmtId="0" fontId="37" fillId="38" borderId="39" xfId="0" applyFont="1" applyFill="1" applyBorder="1" applyAlignment="1">
      <alignment horizontal="center" textRotation="90"/>
    </xf>
    <xf numFmtId="0" fontId="37" fillId="38" borderId="14" xfId="0" applyFont="1" applyFill="1" applyBorder="1" applyAlignment="1">
      <alignment horizontal="center" textRotation="90"/>
    </xf>
    <xf numFmtId="0" fontId="86" fillId="29" borderId="40" xfId="0" applyNumberFormat="1" applyFont="1" applyFill="1" applyBorder="1" applyAlignment="1" applyProtection="1">
      <alignment horizontal="center" vertical="center" wrapText="1"/>
      <protection/>
    </xf>
    <xf numFmtId="0" fontId="86" fillId="29" borderId="5" xfId="0" applyNumberFormat="1" applyFont="1" applyFill="1" applyBorder="1" applyAlignment="1" applyProtection="1">
      <alignment horizontal="center" vertical="center" wrapText="1"/>
      <protection/>
    </xf>
    <xf numFmtId="0" fontId="86" fillId="29" borderId="41" xfId="0" applyNumberFormat="1" applyFont="1" applyFill="1" applyBorder="1" applyAlignment="1" applyProtection="1">
      <alignment horizontal="center" vertical="center" wrapText="1"/>
      <protection/>
    </xf>
    <xf numFmtId="0" fontId="37" fillId="37" borderId="39" xfId="0" applyFont="1" applyFill="1" applyBorder="1" applyAlignment="1">
      <alignment horizontal="center" vertical="center" textRotation="90"/>
    </xf>
    <xf numFmtId="0" fontId="37" fillId="37" borderId="14" xfId="0" applyFont="1" applyFill="1" applyBorder="1" applyAlignment="1">
      <alignment horizontal="center" vertical="center" textRotation="90"/>
    </xf>
    <xf numFmtId="0" fontId="1" fillId="29" borderId="42" xfId="0" applyNumberFormat="1" applyFont="1" applyFill="1" applyBorder="1" applyAlignment="1" applyProtection="1">
      <alignment horizontal="center" vertical="center" wrapText="1"/>
      <protection/>
    </xf>
    <xf numFmtId="0" fontId="1" fillId="29" borderId="43" xfId="0" applyNumberFormat="1" applyFont="1" applyFill="1" applyBorder="1" applyAlignment="1" applyProtection="1">
      <alignment horizontal="center" vertical="center" wrapText="1"/>
      <protection/>
    </xf>
    <xf numFmtId="0" fontId="1" fillId="29" borderId="44" xfId="0" applyNumberFormat="1" applyFont="1" applyFill="1" applyBorder="1" applyAlignment="1" applyProtection="1">
      <alignment horizontal="center" vertical="center" wrapText="1"/>
      <protection/>
    </xf>
    <xf numFmtId="0" fontId="7" fillId="37" borderId="37" xfId="0" applyNumberFormat="1" applyFont="1" applyFill="1" applyBorder="1" applyAlignment="1" applyProtection="1">
      <alignment horizontal="center" vertical="center" wrapText="1"/>
      <protection/>
    </xf>
    <xf numFmtId="0" fontId="7" fillId="37" borderId="38" xfId="0" applyNumberFormat="1" applyFont="1" applyFill="1" applyBorder="1" applyAlignment="1" applyProtection="1">
      <alignment horizontal="center" vertical="center" wrapText="1"/>
      <protection/>
    </xf>
    <xf numFmtId="0" fontId="53" fillId="39" borderId="25" xfId="0" applyNumberFormat="1" applyFont="1" applyFill="1" applyBorder="1" applyAlignment="1" applyProtection="1">
      <alignment horizontal="center" vertical="center" wrapText="1"/>
      <protection/>
    </xf>
    <xf numFmtId="0" fontId="48" fillId="38" borderId="39" xfId="0" applyFont="1" applyFill="1" applyBorder="1" applyAlignment="1">
      <alignment horizontal="center" textRotation="90"/>
    </xf>
    <xf numFmtId="0" fontId="48" fillId="38" borderId="14" xfId="0" applyFont="1" applyFill="1" applyBorder="1" applyAlignment="1">
      <alignment horizontal="center" textRotation="90"/>
    </xf>
    <xf numFmtId="0" fontId="47" fillId="29" borderId="3" xfId="0" applyNumberFormat="1" applyFont="1" applyFill="1" applyBorder="1" applyAlignment="1" applyProtection="1">
      <alignment horizontal="center" vertical="center" wrapText="1"/>
      <protection/>
    </xf>
    <xf numFmtId="0" fontId="47" fillId="29" borderId="22" xfId="0" applyNumberFormat="1" applyFont="1" applyFill="1" applyBorder="1" applyAlignment="1" applyProtection="1">
      <alignment horizontal="center" vertical="center" wrapText="1"/>
      <protection/>
    </xf>
    <xf numFmtId="0" fontId="47" fillId="29" borderId="14" xfId="0" applyNumberFormat="1" applyFont="1" applyFill="1" applyBorder="1" applyAlignment="1" applyProtection="1">
      <alignment horizontal="center" vertical="center" wrapText="1"/>
      <protection/>
    </xf>
    <xf numFmtId="0" fontId="53" fillId="37" borderId="25" xfId="0" applyNumberFormat="1" applyFont="1" applyFill="1" applyBorder="1" applyAlignment="1" applyProtection="1">
      <alignment horizontal="center" vertical="center" wrapText="1"/>
      <protection/>
    </xf>
    <xf numFmtId="0" fontId="47" fillId="37" borderId="37" xfId="0" applyNumberFormat="1" applyFont="1" applyFill="1" applyBorder="1" applyAlignment="1" applyProtection="1">
      <alignment horizontal="center" vertical="center" wrapText="1"/>
      <protection/>
    </xf>
    <xf numFmtId="0" fontId="47" fillId="37" borderId="38" xfId="0" applyNumberFormat="1" applyFont="1" applyFill="1" applyBorder="1" applyAlignment="1" applyProtection="1">
      <alignment horizontal="center" vertical="center" wrapText="1"/>
      <protection/>
    </xf>
    <xf numFmtId="0" fontId="51" fillId="39" borderId="32" xfId="0" applyNumberFormat="1" applyFont="1" applyFill="1" applyBorder="1" applyAlignment="1" applyProtection="1">
      <alignment horizontal="center" vertical="center" wrapText="1"/>
      <protection/>
    </xf>
    <xf numFmtId="0" fontId="51" fillId="39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2" fillId="29" borderId="3" xfId="0" applyNumberFormat="1" applyFont="1" applyFill="1" applyBorder="1" applyAlignment="1" applyProtection="1">
      <alignment horizontal="center" vertical="center" wrapText="1"/>
      <protection/>
    </xf>
    <xf numFmtId="0" fontId="47" fillId="37" borderId="25" xfId="0" applyNumberFormat="1" applyFont="1" applyFill="1" applyBorder="1" applyAlignment="1" applyProtection="1">
      <alignment horizontal="center" vertical="center" wrapText="1"/>
      <protection/>
    </xf>
    <xf numFmtId="0" fontId="47" fillId="29" borderId="17" xfId="0" applyNumberFormat="1" applyFont="1" applyFill="1" applyBorder="1" applyAlignment="1" applyProtection="1">
      <alignment horizontal="center" vertical="center" wrapText="1"/>
      <protection/>
    </xf>
    <xf numFmtId="0" fontId="47" fillId="39" borderId="14" xfId="0" applyNumberFormat="1" applyFont="1" applyFill="1" applyBorder="1" applyAlignment="1" applyProtection="1">
      <alignment horizontal="center" vertical="center" wrapText="1"/>
      <protection/>
    </xf>
    <xf numFmtId="0" fontId="47" fillId="39" borderId="3" xfId="0" applyNumberFormat="1" applyFont="1" applyFill="1" applyBorder="1" applyAlignment="1" applyProtection="1">
      <alignment horizontal="center" vertical="center" wrapText="1"/>
      <protection/>
    </xf>
    <xf numFmtId="0" fontId="48" fillId="37" borderId="39" xfId="0" applyFont="1" applyFill="1" applyBorder="1" applyAlignment="1">
      <alignment horizontal="center" vertical="center" textRotation="90"/>
    </xf>
    <xf numFmtId="0" fontId="48" fillId="37" borderId="14" xfId="0" applyFont="1" applyFill="1" applyBorder="1" applyAlignment="1">
      <alignment horizontal="center" vertical="center" textRotation="90"/>
    </xf>
    <xf numFmtId="0" fontId="47" fillId="29" borderId="3" xfId="0" applyNumberFormat="1" applyFont="1" applyFill="1" applyBorder="1" applyAlignment="1" applyProtection="1">
      <alignment horizontal="left" vertical="center" wrapText="1"/>
      <protection/>
    </xf>
    <xf numFmtId="0" fontId="85" fillId="29" borderId="25" xfId="0" applyNumberFormat="1" applyFont="1" applyFill="1" applyBorder="1" applyAlignment="1" applyProtection="1">
      <alignment horizontal="center" vertical="center" wrapText="1"/>
      <protection/>
    </xf>
    <xf numFmtId="0" fontId="47" fillId="29" borderId="3" xfId="0" applyNumberFormat="1" applyFont="1" applyFill="1" applyBorder="1" applyAlignment="1" applyProtection="1">
      <alignment horizontal="left" vertical="top" wrapText="1"/>
      <protection/>
    </xf>
    <xf numFmtId="0" fontId="52" fillId="29" borderId="3" xfId="0" applyNumberFormat="1" applyFont="1" applyFill="1" applyBorder="1" applyAlignment="1" applyProtection="1">
      <alignment horizontal="left" vertical="center" wrapText="1"/>
      <protection/>
    </xf>
    <xf numFmtId="0" fontId="52" fillId="29" borderId="16" xfId="0" applyNumberFormat="1" applyFont="1" applyFill="1" applyBorder="1" applyAlignment="1" applyProtection="1">
      <alignment horizontal="left" vertical="center" wrapText="1"/>
      <protection/>
    </xf>
    <xf numFmtId="0" fontId="47" fillId="29" borderId="25" xfId="0" applyNumberFormat="1" applyFont="1" applyFill="1" applyBorder="1" applyAlignment="1" applyProtection="1">
      <alignment horizontal="center" vertical="center" wrapText="1"/>
      <protection/>
    </xf>
    <xf numFmtId="0" fontId="47" fillId="29" borderId="45" xfId="0" applyNumberFormat="1" applyFont="1" applyFill="1" applyBorder="1" applyAlignment="1" applyProtection="1">
      <alignment horizontal="center" vertical="center" wrapText="1"/>
      <protection/>
    </xf>
    <xf numFmtId="0" fontId="47" fillId="29" borderId="46" xfId="0" applyNumberFormat="1" applyFont="1" applyFill="1" applyBorder="1" applyAlignment="1" applyProtection="1">
      <alignment horizontal="center" vertical="center" wrapText="1"/>
      <protection/>
    </xf>
    <xf numFmtId="0" fontId="47" fillId="29" borderId="47" xfId="0" applyNumberFormat="1" applyFont="1" applyFill="1" applyBorder="1" applyAlignment="1" applyProtection="1">
      <alignment horizontal="center" vertical="center" wrapText="1"/>
      <protection/>
    </xf>
    <xf numFmtId="0" fontId="47" fillId="29" borderId="24" xfId="0" applyNumberFormat="1" applyFont="1" applyFill="1" applyBorder="1" applyAlignment="1" applyProtection="1">
      <alignment horizontal="left" vertical="center" wrapText="1"/>
      <protection/>
    </xf>
    <xf numFmtId="0" fontId="47" fillId="29" borderId="14" xfId="0" applyNumberFormat="1" applyFont="1" applyFill="1" applyBorder="1" applyAlignment="1" applyProtection="1">
      <alignment horizontal="left" vertical="center" wrapText="1"/>
      <protection/>
    </xf>
    <xf numFmtId="0" fontId="47" fillId="29" borderId="21" xfId="0" applyNumberFormat="1" applyFont="1" applyFill="1" applyBorder="1" applyAlignment="1" applyProtection="1">
      <alignment horizontal="center" vertical="center" wrapText="1"/>
      <protection/>
    </xf>
    <xf numFmtId="0" fontId="47" fillId="29" borderId="33" xfId="0" applyNumberFormat="1" applyFont="1" applyFill="1" applyBorder="1" applyAlignment="1" applyProtection="1">
      <alignment horizontal="center" vertical="center" wrapText="1"/>
      <protection/>
    </xf>
    <xf numFmtId="0" fontId="85" fillId="29" borderId="48" xfId="0" applyNumberFormat="1" applyFont="1" applyFill="1" applyBorder="1" applyAlignment="1" applyProtection="1">
      <alignment horizontal="center" vertical="center" wrapText="1"/>
      <protection/>
    </xf>
    <xf numFmtId="0" fontId="85" fillId="29" borderId="46" xfId="0" applyNumberFormat="1" applyFont="1" applyFill="1" applyBorder="1" applyAlignment="1" applyProtection="1">
      <alignment horizontal="center" vertical="center" wrapText="1"/>
      <protection/>
    </xf>
    <xf numFmtId="0" fontId="85" fillId="29" borderId="49" xfId="0" applyNumberFormat="1" applyFont="1" applyFill="1" applyBorder="1" applyAlignment="1" applyProtection="1">
      <alignment horizontal="center" vertical="center" wrapText="1"/>
      <protection/>
    </xf>
    <xf numFmtId="0" fontId="47" fillId="29" borderId="16" xfId="0" applyNumberFormat="1" applyFont="1" applyFill="1" applyBorder="1" applyAlignment="1" applyProtection="1">
      <alignment horizontal="center" vertical="center" wrapText="1"/>
      <protection/>
    </xf>
    <xf numFmtId="0" fontId="62" fillId="37" borderId="25" xfId="0" applyNumberFormat="1" applyFont="1" applyFill="1" applyBorder="1" applyAlignment="1" applyProtection="1">
      <alignment horizontal="center" vertical="center" wrapText="1"/>
      <protection/>
    </xf>
    <xf numFmtId="0" fontId="47" fillId="29" borderId="16" xfId="0" applyNumberFormat="1" applyFont="1" applyFill="1" applyBorder="1" applyAlignment="1" applyProtection="1">
      <alignment horizontal="left" vertical="center" wrapText="1"/>
      <protection/>
    </xf>
    <xf numFmtId="0" fontId="47" fillId="39" borderId="27" xfId="0" applyNumberFormat="1" applyFont="1" applyFill="1" applyBorder="1" applyAlignment="1" applyProtection="1">
      <alignment horizontal="center" vertical="center" wrapText="1"/>
      <protection/>
    </xf>
    <xf numFmtId="0" fontId="47" fillId="39" borderId="34" xfId="0" applyNumberFormat="1" applyFont="1" applyFill="1" applyBorder="1" applyAlignment="1" applyProtection="1">
      <alignment horizontal="center" vertical="center" wrapText="1"/>
      <protection/>
    </xf>
    <xf numFmtId="0" fontId="47" fillId="39" borderId="35" xfId="0" applyNumberFormat="1" applyFont="1" applyFill="1" applyBorder="1" applyAlignment="1" applyProtection="1">
      <alignment horizontal="center" vertical="center" wrapText="1"/>
      <protection/>
    </xf>
    <xf numFmtId="0" fontId="47" fillId="39" borderId="0" xfId="0" applyNumberFormat="1" applyFont="1" applyFill="1" applyBorder="1" applyAlignment="1" applyProtection="1">
      <alignment horizontal="center" vertical="center" wrapText="1"/>
      <protection/>
    </xf>
    <xf numFmtId="0" fontId="47" fillId="39" borderId="36" xfId="0" applyNumberFormat="1" applyFont="1" applyFill="1" applyBorder="1" applyAlignment="1" applyProtection="1">
      <alignment horizontal="center" vertical="center" wrapText="1"/>
      <protection/>
    </xf>
    <xf numFmtId="0" fontId="47" fillId="39" borderId="21" xfId="0" applyNumberFormat="1" applyFont="1" applyFill="1" applyBorder="1" applyAlignment="1" applyProtection="1">
      <alignment horizontal="center" vertical="center" wrapText="1"/>
      <protection/>
    </xf>
    <xf numFmtId="0" fontId="47" fillId="39" borderId="33" xfId="0" applyNumberFormat="1" applyFont="1" applyFill="1" applyBorder="1" applyAlignment="1" applyProtection="1">
      <alignment horizontal="center" vertical="center" wrapText="1"/>
      <protection/>
    </xf>
    <xf numFmtId="0" fontId="47" fillId="39" borderId="22" xfId="0" applyNumberFormat="1" applyFont="1" applyFill="1" applyBorder="1" applyAlignment="1" applyProtection="1">
      <alignment horizontal="center" vertical="center" wrapText="1"/>
      <protection/>
    </xf>
    <xf numFmtId="0" fontId="51" fillId="39" borderId="25" xfId="0" applyNumberFormat="1" applyFont="1" applyFill="1" applyBorder="1" applyAlignment="1" applyProtection="1">
      <alignment horizontal="center" vertical="center" wrapText="1"/>
      <protection/>
    </xf>
    <xf numFmtId="0" fontId="1" fillId="29" borderId="27" xfId="0" applyNumberFormat="1" applyFont="1" applyFill="1" applyBorder="1" applyAlignment="1" applyProtection="1">
      <alignment horizontal="center" vertical="center" wrapText="1"/>
      <protection/>
    </xf>
    <xf numFmtId="0" fontId="1" fillId="29" borderId="34" xfId="0" applyNumberFormat="1" applyFont="1" applyFill="1" applyBorder="1" applyAlignment="1" applyProtection="1">
      <alignment horizontal="center" vertical="center" wrapText="1"/>
      <protection/>
    </xf>
    <xf numFmtId="0" fontId="1" fillId="29" borderId="28" xfId="0" applyNumberFormat="1" applyFont="1" applyFill="1" applyBorder="1" applyAlignment="1" applyProtection="1">
      <alignment horizontal="center" vertical="center" wrapText="1"/>
      <protection/>
    </xf>
    <xf numFmtId="0" fontId="1" fillId="29" borderId="35" xfId="0" applyNumberFormat="1" applyFont="1" applyFill="1" applyBorder="1" applyAlignment="1" applyProtection="1">
      <alignment horizontal="center" vertical="center" wrapText="1"/>
      <protection/>
    </xf>
    <xf numFmtId="0" fontId="1" fillId="29" borderId="0" xfId="0" applyNumberFormat="1" applyFont="1" applyFill="1" applyBorder="1" applyAlignment="1" applyProtection="1">
      <alignment horizontal="center" vertical="center" wrapText="1"/>
      <protection/>
    </xf>
    <xf numFmtId="0" fontId="1" fillId="29" borderId="36" xfId="0" applyNumberFormat="1" applyFont="1" applyFill="1" applyBorder="1" applyAlignment="1" applyProtection="1">
      <alignment horizontal="center" vertical="center" wrapText="1"/>
      <protection/>
    </xf>
    <xf numFmtId="0" fontId="1" fillId="29" borderId="21" xfId="0" applyNumberFormat="1" applyFont="1" applyFill="1" applyBorder="1" applyAlignment="1" applyProtection="1">
      <alignment horizontal="center" vertical="center" wrapText="1"/>
      <protection/>
    </xf>
    <xf numFmtId="0" fontId="1" fillId="29" borderId="33" xfId="0" applyNumberFormat="1" applyFont="1" applyFill="1" applyBorder="1" applyAlignment="1" applyProtection="1">
      <alignment horizontal="center" vertical="center" wrapText="1"/>
      <protection/>
    </xf>
    <xf numFmtId="0" fontId="1" fillId="29" borderId="22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center" vertical="center" wrapText="1"/>
      <protection/>
    </xf>
    <xf numFmtId="0" fontId="1" fillId="29" borderId="23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37" borderId="3" xfId="0" applyNumberFormat="1" applyFont="1" applyFill="1" applyBorder="1" applyAlignment="1" applyProtection="1">
      <alignment horizontal="center" vertical="center" wrapText="1"/>
      <protection/>
    </xf>
    <xf numFmtId="0" fontId="1" fillId="29" borderId="3" xfId="0" applyNumberFormat="1" applyFont="1" applyFill="1" applyBorder="1" applyAlignment="1" applyProtection="1">
      <alignment horizontal="left" vertical="center" wrapText="1"/>
      <protection/>
    </xf>
    <xf numFmtId="0" fontId="1" fillId="29" borderId="16" xfId="0" applyNumberFormat="1" applyFont="1" applyFill="1" applyBorder="1" applyAlignment="1" applyProtection="1">
      <alignment horizontal="center" vertical="center" wrapText="1"/>
      <protection/>
    </xf>
    <xf numFmtId="0" fontId="1" fillId="29" borderId="17" xfId="0" applyNumberFormat="1" applyFont="1" applyFill="1" applyBorder="1" applyAlignment="1" applyProtection="1">
      <alignment horizontal="center" vertical="center" wrapText="1"/>
      <protection/>
    </xf>
    <xf numFmtId="0" fontId="1" fillId="29" borderId="16" xfId="0" applyNumberFormat="1" applyFont="1" applyFill="1" applyBorder="1" applyAlignment="1" applyProtection="1">
      <alignment horizontal="left" vertical="top" wrapText="1"/>
      <protection/>
    </xf>
    <xf numFmtId="0" fontId="1" fillId="29" borderId="17" xfId="0" applyNumberFormat="1" applyFont="1" applyFill="1" applyBorder="1" applyAlignment="1" applyProtection="1">
      <alignment horizontal="left" vertical="top" wrapText="1"/>
      <protection/>
    </xf>
    <xf numFmtId="0" fontId="1" fillId="29" borderId="14" xfId="0" applyNumberFormat="1" applyFont="1" applyFill="1" applyBorder="1" applyAlignment="1" applyProtection="1">
      <alignment horizontal="left" vertical="center" wrapText="1"/>
      <protection/>
    </xf>
    <xf numFmtId="0" fontId="1" fillId="29" borderId="14" xfId="0" applyNumberFormat="1" applyFont="1" applyFill="1" applyBorder="1" applyAlignment="1" applyProtection="1">
      <alignment horizontal="left" vertical="top" wrapText="1"/>
      <protection/>
    </xf>
    <xf numFmtId="0" fontId="1" fillId="29" borderId="14" xfId="0" applyNumberFormat="1" applyFont="1" applyFill="1" applyBorder="1" applyAlignment="1" applyProtection="1">
      <alignment horizontal="center" vertical="center" wrapText="1"/>
      <protection/>
    </xf>
    <xf numFmtId="0" fontId="37" fillId="38" borderId="24" xfId="0" applyFont="1" applyFill="1" applyBorder="1" applyAlignment="1">
      <alignment horizontal="center" textRotation="9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Comma0" xfId="45"/>
    <cellStyle name="Currency0" xfId="48"/>
    <cellStyle name="Date" xfId="49"/>
    <cellStyle name="Explanatory Text" xfId="50"/>
    <cellStyle name="Fixed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- Style1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HOBONG" xfId="79"/>
    <cellStyle name="뷭?_BOOKSHIP" xfId="80"/>
    <cellStyle name="콤마 [0]_1202" xfId="81"/>
    <cellStyle name="콤마_1202" xfId="82"/>
    <cellStyle name="통화 [0]_1202" xfId="83"/>
    <cellStyle name="통화_1202" xfId="84"/>
    <cellStyle name="표준_(정보부문)월별인원계획" xfId="8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0F8FF"/>
      <rgbColor rgb="00FDF5E6"/>
      <rgbColor rgb="00E0FFFF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5"/>
  <sheetViews>
    <sheetView showGridLines="0" zoomScalePageLayoutView="0" workbookViewId="0" topLeftCell="A1">
      <pane xSplit="6" ySplit="5" topLeftCell="CX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5" sqref="B25:E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5" width="10.7109375" style="0" customWidth="1"/>
    <col min="6" max="7" width="10.7109375" style="0" hidden="1" customWidth="1"/>
    <col min="8" max="8" width="9.28125" style="0" hidden="1" customWidth="1"/>
    <col min="9" max="46" width="4.7109375" style="0" customWidth="1"/>
    <col min="47" max="48" width="4.140625" style="0" customWidth="1"/>
    <col min="49" max="50" width="7.00390625" style="0" customWidth="1"/>
    <col min="51" max="65" width="4.140625" style="0" customWidth="1"/>
    <col min="66" max="66" width="7.28125" style="0" customWidth="1"/>
    <col min="67" max="67" width="6.28125" style="0" customWidth="1"/>
    <col min="68" max="82" width="4.140625" style="0" customWidth="1"/>
    <col min="83" max="83" width="6.57421875" style="0" customWidth="1"/>
    <col min="84" max="84" width="6.00390625" style="0" customWidth="1"/>
    <col min="85" max="85" width="5.7109375" style="0" customWidth="1"/>
    <col min="86" max="89" width="4.140625" style="0" customWidth="1"/>
    <col min="90" max="90" width="6.00390625" style="0" customWidth="1"/>
    <col min="91" max="91" width="6.140625" style="0" customWidth="1"/>
    <col min="92" max="95" width="4.421875" style="0" customWidth="1"/>
    <col min="96" max="96" width="5.421875" style="0" customWidth="1"/>
    <col min="97" max="97" width="5.00390625" style="0" customWidth="1"/>
    <col min="98" max="98" width="5.57421875" style="0" customWidth="1"/>
    <col min="99" max="99" width="6.00390625" style="0" customWidth="1"/>
    <col min="100" max="100" width="4.8515625" style="0" customWidth="1"/>
    <col min="101" max="104" width="5.8515625" style="0" customWidth="1"/>
    <col min="105" max="106" width="4.140625" style="0" customWidth="1"/>
    <col min="107" max="108" width="6.140625" style="0" customWidth="1"/>
    <col min="109" max="109" width="5.8515625" style="0" customWidth="1"/>
    <col min="110" max="110" width="7.57421875" style="0" customWidth="1"/>
    <col min="111" max="112" width="5.8515625" style="0" customWidth="1"/>
    <col min="113" max="113" width="7.140625" style="0" customWidth="1"/>
    <col min="114" max="114" width="6.7109375" style="0" customWidth="1"/>
    <col min="115" max="115" width="7.57421875" style="0" customWidth="1"/>
    <col min="116" max="116" width="5.57421875" style="0" customWidth="1"/>
    <col min="117" max="117" width="6.421875" style="0" customWidth="1"/>
    <col min="118" max="118" width="5.57421875" style="0" customWidth="1"/>
    <col min="119" max="119" width="19.28125" style="0" customWidth="1"/>
  </cols>
  <sheetData>
    <row r="1" spans="2:128" ht="24.75" customHeight="1"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7">
        <v>32</v>
      </c>
      <c r="AH1" s="17">
        <v>33</v>
      </c>
      <c r="AI1" s="17">
        <v>34</v>
      </c>
      <c r="AJ1" s="17">
        <v>35</v>
      </c>
      <c r="AK1" s="17">
        <v>36</v>
      </c>
      <c r="AL1" s="17">
        <v>37</v>
      </c>
      <c r="AM1" s="17">
        <v>38</v>
      </c>
      <c r="AN1" s="17">
        <v>39</v>
      </c>
      <c r="AO1" s="17">
        <v>40</v>
      </c>
      <c r="AP1" s="17">
        <v>41</v>
      </c>
      <c r="AQ1" s="17">
        <v>42</v>
      </c>
      <c r="AR1" s="17">
        <v>43</v>
      </c>
      <c r="AS1" s="17">
        <v>44</v>
      </c>
      <c r="AT1" s="17">
        <v>45</v>
      </c>
      <c r="AU1" s="17">
        <v>46</v>
      </c>
      <c r="AV1" s="17">
        <v>47</v>
      </c>
      <c r="AW1" s="17">
        <v>48</v>
      </c>
      <c r="AX1" s="17">
        <v>49</v>
      </c>
      <c r="AY1" s="17">
        <v>50</v>
      </c>
      <c r="AZ1" s="17">
        <v>51</v>
      </c>
      <c r="BA1" s="17">
        <v>52</v>
      </c>
      <c r="BB1" s="17">
        <v>53</v>
      </c>
      <c r="BC1" s="17">
        <v>54</v>
      </c>
      <c r="BD1" s="17">
        <v>55</v>
      </c>
      <c r="BE1" s="17">
        <v>56</v>
      </c>
      <c r="BF1" s="17">
        <v>57</v>
      </c>
      <c r="BG1" s="17">
        <v>58</v>
      </c>
      <c r="BH1" s="17">
        <v>59</v>
      </c>
      <c r="BI1" s="17">
        <v>60</v>
      </c>
      <c r="BJ1" s="17">
        <v>61</v>
      </c>
      <c r="BK1" s="17">
        <v>62</v>
      </c>
      <c r="BL1" s="17">
        <v>63</v>
      </c>
      <c r="BM1" s="17">
        <v>64</v>
      </c>
      <c r="BN1" s="17">
        <v>65</v>
      </c>
      <c r="BO1" s="17">
        <v>66</v>
      </c>
      <c r="BP1" s="17">
        <v>67</v>
      </c>
      <c r="BQ1" s="17">
        <v>68</v>
      </c>
      <c r="BR1" s="17">
        <v>69</v>
      </c>
      <c r="BS1" s="17">
        <v>70</v>
      </c>
      <c r="BT1" s="17">
        <v>71</v>
      </c>
      <c r="BU1" s="17">
        <v>72</v>
      </c>
      <c r="BV1" s="17">
        <v>73</v>
      </c>
      <c r="BW1" s="17">
        <v>74</v>
      </c>
      <c r="BX1" s="17">
        <v>75</v>
      </c>
      <c r="BY1" s="17">
        <v>76</v>
      </c>
      <c r="BZ1" s="17">
        <v>77</v>
      </c>
      <c r="CA1" s="17">
        <v>78</v>
      </c>
      <c r="CB1" s="17">
        <v>79</v>
      </c>
      <c r="CC1" s="17">
        <v>80</v>
      </c>
      <c r="CD1" s="17">
        <v>81</v>
      </c>
      <c r="CE1" s="17">
        <v>82</v>
      </c>
      <c r="CF1" s="17">
        <v>83</v>
      </c>
      <c r="CG1" s="17">
        <v>84</v>
      </c>
      <c r="CH1" s="17">
        <v>85</v>
      </c>
      <c r="CI1" s="17">
        <v>86</v>
      </c>
      <c r="CJ1" s="17">
        <v>87</v>
      </c>
      <c r="CK1" s="17">
        <v>88</v>
      </c>
      <c r="CL1" s="17">
        <v>89</v>
      </c>
      <c r="CM1" s="17">
        <v>90</v>
      </c>
      <c r="CN1" s="17">
        <v>91</v>
      </c>
      <c r="CO1" s="17">
        <v>92</v>
      </c>
      <c r="CP1" s="17">
        <v>93</v>
      </c>
      <c r="CQ1" s="17">
        <v>94</v>
      </c>
      <c r="CR1" s="17">
        <v>95</v>
      </c>
      <c r="CS1" s="17">
        <v>96</v>
      </c>
      <c r="CT1" s="17">
        <v>97</v>
      </c>
      <c r="CU1" s="17">
        <v>98</v>
      </c>
      <c r="CV1" s="17">
        <v>99</v>
      </c>
      <c r="CW1" s="17">
        <v>100</v>
      </c>
      <c r="CX1" s="17">
        <v>101</v>
      </c>
      <c r="CY1" s="17">
        <v>102</v>
      </c>
      <c r="CZ1" s="17">
        <v>103</v>
      </c>
      <c r="DA1" s="17">
        <v>104</v>
      </c>
      <c r="DB1" s="17">
        <v>105</v>
      </c>
      <c r="DC1" s="17">
        <v>106</v>
      </c>
      <c r="DD1" s="17">
        <v>107</v>
      </c>
      <c r="DE1" s="17">
        <v>108</v>
      </c>
      <c r="DF1" s="17">
        <v>109</v>
      </c>
      <c r="DG1" s="17">
        <v>110</v>
      </c>
      <c r="DH1" s="17">
        <v>111</v>
      </c>
      <c r="DI1" s="17">
        <v>112</v>
      </c>
      <c r="DJ1" s="17">
        <v>113</v>
      </c>
      <c r="DK1" s="17">
        <v>114</v>
      </c>
      <c r="DL1" s="17">
        <v>115</v>
      </c>
      <c r="DM1" s="17">
        <v>116</v>
      </c>
      <c r="DN1" s="17">
        <v>117</v>
      </c>
      <c r="DO1" s="17">
        <v>118</v>
      </c>
      <c r="DP1" s="17">
        <v>119</v>
      </c>
      <c r="DQ1" s="17">
        <v>120</v>
      </c>
      <c r="DR1" s="17">
        <v>121</v>
      </c>
      <c r="DS1" s="17">
        <v>122</v>
      </c>
      <c r="DT1" s="17">
        <v>123</v>
      </c>
      <c r="DU1" s="17">
        <v>124</v>
      </c>
      <c r="DV1" s="17">
        <v>125</v>
      </c>
      <c r="DW1" s="17">
        <v>126</v>
      </c>
      <c r="DX1" s="17">
        <v>127</v>
      </c>
    </row>
    <row r="2" spans="2:119" ht="28.5" customHeight="1">
      <c r="B2" s="173" t="s">
        <v>0</v>
      </c>
      <c r="C2" s="174"/>
      <c r="D2" s="174"/>
      <c r="E2" s="174"/>
      <c r="F2" s="174"/>
      <c r="G2" s="174"/>
      <c r="H2" s="175"/>
      <c r="I2" s="194" t="s">
        <v>91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6"/>
      <c r="AY2" s="185" t="s">
        <v>146</v>
      </c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4"/>
      <c r="BP2" s="189" t="s">
        <v>170</v>
      </c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 t="s">
        <v>207</v>
      </c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90"/>
      <c r="DD2" s="190"/>
      <c r="DE2" s="189"/>
      <c r="DF2" s="189"/>
      <c r="DG2" s="185" t="s">
        <v>240</v>
      </c>
      <c r="DH2" s="184"/>
      <c r="DI2" s="172" t="s">
        <v>245</v>
      </c>
      <c r="DJ2" s="172" t="s">
        <v>247</v>
      </c>
      <c r="DK2" s="172" t="s">
        <v>249</v>
      </c>
      <c r="DL2" s="173" t="s">
        <v>251</v>
      </c>
      <c r="DM2" s="174"/>
      <c r="DN2" s="174"/>
      <c r="DO2" s="175"/>
    </row>
    <row r="3" spans="2:119" s="9" customFormat="1" ht="51" customHeight="1">
      <c r="B3" s="176"/>
      <c r="C3" s="177"/>
      <c r="D3" s="177"/>
      <c r="E3" s="177"/>
      <c r="F3" s="177"/>
      <c r="G3" s="177"/>
      <c r="H3" s="178"/>
      <c r="I3" s="172" t="s">
        <v>92</v>
      </c>
      <c r="J3" s="172"/>
      <c r="K3" s="172"/>
      <c r="L3" s="172" t="s">
        <v>97</v>
      </c>
      <c r="M3" s="172"/>
      <c r="N3" s="172" t="s">
        <v>100</v>
      </c>
      <c r="O3" s="172"/>
      <c r="P3" s="187" t="s">
        <v>104</v>
      </c>
      <c r="Q3" s="187"/>
      <c r="R3" s="187"/>
      <c r="S3" s="187"/>
      <c r="T3" s="187"/>
      <c r="U3" s="187"/>
      <c r="V3" s="187"/>
      <c r="W3" s="187"/>
      <c r="X3" s="172"/>
      <c r="Y3" s="172" t="s">
        <v>116</v>
      </c>
      <c r="Z3" s="172"/>
      <c r="AA3" s="172"/>
      <c r="AB3" s="172"/>
      <c r="AC3" s="185" t="s">
        <v>121</v>
      </c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4"/>
      <c r="AW3" s="172" t="s">
        <v>142</v>
      </c>
      <c r="AX3" s="172" t="s">
        <v>144</v>
      </c>
      <c r="AY3" s="172" t="s">
        <v>147</v>
      </c>
      <c r="AZ3" s="172"/>
      <c r="BA3" s="172" t="s">
        <v>150</v>
      </c>
      <c r="BB3" s="172"/>
      <c r="BC3" s="172"/>
      <c r="BD3" s="172"/>
      <c r="BE3" s="172"/>
      <c r="BF3" s="172"/>
      <c r="BG3" s="172" t="s">
        <v>157</v>
      </c>
      <c r="BH3" s="172"/>
      <c r="BI3" s="172"/>
      <c r="BJ3" s="172"/>
      <c r="BK3" s="172"/>
      <c r="BL3" s="172"/>
      <c r="BM3" s="8" t="s">
        <v>164</v>
      </c>
      <c r="BN3" s="183" t="s">
        <v>166</v>
      </c>
      <c r="BO3" s="183" t="s">
        <v>168</v>
      </c>
      <c r="BP3" s="183" t="s">
        <v>171</v>
      </c>
      <c r="BQ3" s="183"/>
      <c r="BR3" s="183"/>
      <c r="BS3" s="183" t="s">
        <v>175</v>
      </c>
      <c r="BT3" s="183"/>
      <c r="BU3" s="183"/>
      <c r="BV3" s="183" t="s">
        <v>179</v>
      </c>
      <c r="BW3" s="183"/>
      <c r="BX3" s="183" t="s">
        <v>182</v>
      </c>
      <c r="BY3" s="183"/>
      <c r="BZ3" s="183"/>
      <c r="CA3" s="183"/>
      <c r="CB3" s="183"/>
      <c r="CC3" s="183"/>
      <c r="CD3" s="8" t="s">
        <v>189</v>
      </c>
      <c r="CE3" s="192" t="s">
        <v>191</v>
      </c>
      <c r="CF3" s="192"/>
      <c r="CG3" s="8" t="s">
        <v>194</v>
      </c>
      <c r="CH3" s="172" t="s">
        <v>196</v>
      </c>
      <c r="CI3" s="172"/>
      <c r="CJ3" s="8" t="s">
        <v>199</v>
      </c>
      <c r="CK3" s="8" t="s">
        <v>201</v>
      </c>
      <c r="CL3" s="183" t="s">
        <v>203</v>
      </c>
      <c r="CM3" s="183" t="s">
        <v>205</v>
      </c>
      <c r="CN3" s="173" t="s">
        <v>208</v>
      </c>
      <c r="CO3" s="174"/>
      <c r="CP3" s="174"/>
      <c r="CQ3" s="174"/>
      <c r="CR3" s="174"/>
      <c r="CS3" s="175"/>
      <c r="CT3" s="187" t="s">
        <v>217</v>
      </c>
      <c r="CU3" s="187"/>
      <c r="CV3" s="172"/>
      <c r="CW3" s="8" t="s">
        <v>222</v>
      </c>
      <c r="CX3" s="8" t="s">
        <v>224</v>
      </c>
      <c r="CY3" s="8" t="s">
        <v>226</v>
      </c>
      <c r="CZ3" s="8" t="s">
        <v>228</v>
      </c>
      <c r="DA3" s="185" t="s">
        <v>230</v>
      </c>
      <c r="DB3" s="188"/>
      <c r="DC3" s="191" t="s">
        <v>233</v>
      </c>
      <c r="DD3" s="191"/>
      <c r="DE3" s="184" t="s">
        <v>236</v>
      </c>
      <c r="DF3" s="183" t="s">
        <v>238</v>
      </c>
      <c r="DG3" s="183" t="s">
        <v>241</v>
      </c>
      <c r="DH3" s="183" t="s">
        <v>243</v>
      </c>
      <c r="DI3" s="172"/>
      <c r="DJ3" s="172"/>
      <c r="DK3" s="172"/>
      <c r="DL3" s="176"/>
      <c r="DM3" s="177"/>
      <c r="DN3" s="177"/>
      <c r="DO3" s="178"/>
    </row>
    <row r="4" spans="2:119" s="12" customFormat="1" ht="44.25" customHeight="1">
      <c r="B4" s="176"/>
      <c r="C4" s="177"/>
      <c r="D4" s="177"/>
      <c r="E4" s="177"/>
      <c r="F4" s="177"/>
      <c r="G4" s="177"/>
      <c r="H4" s="178"/>
      <c r="I4" s="189" t="s">
        <v>93</v>
      </c>
      <c r="J4" s="189" t="s">
        <v>95</v>
      </c>
      <c r="K4" s="189" t="s">
        <v>96</v>
      </c>
      <c r="L4" s="189" t="s">
        <v>98</v>
      </c>
      <c r="M4" s="189" t="s">
        <v>99</v>
      </c>
      <c r="N4" s="183" t="s">
        <v>101</v>
      </c>
      <c r="O4" s="185"/>
      <c r="P4" s="186" t="s">
        <v>105</v>
      </c>
      <c r="Q4" s="186"/>
      <c r="R4" s="186"/>
      <c r="S4" s="186" t="s">
        <v>109</v>
      </c>
      <c r="T4" s="186"/>
      <c r="U4" s="186"/>
      <c r="V4" s="186"/>
      <c r="W4" s="186"/>
      <c r="X4" s="193" t="s">
        <v>115</v>
      </c>
      <c r="Y4" s="189" t="s">
        <v>117</v>
      </c>
      <c r="Z4" s="189" t="s">
        <v>118</v>
      </c>
      <c r="AA4" s="189" t="s">
        <v>119</v>
      </c>
      <c r="AB4" s="189" t="s">
        <v>120</v>
      </c>
      <c r="AC4" s="189" t="s">
        <v>122</v>
      </c>
      <c r="AD4" s="189" t="s">
        <v>123</v>
      </c>
      <c r="AE4" s="189" t="s">
        <v>124</v>
      </c>
      <c r="AF4" s="189" t="s">
        <v>125</v>
      </c>
      <c r="AG4" s="189" t="s">
        <v>126</v>
      </c>
      <c r="AH4" s="189" t="s">
        <v>127</v>
      </c>
      <c r="AI4" s="189" t="s">
        <v>128</v>
      </c>
      <c r="AJ4" s="189" t="s">
        <v>129</v>
      </c>
      <c r="AK4" s="189" t="s">
        <v>130</v>
      </c>
      <c r="AL4" s="189" t="s">
        <v>131</v>
      </c>
      <c r="AM4" s="189" t="s">
        <v>132</v>
      </c>
      <c r="AN4" s="189" t="s">
        <v>133</v>
      </c>
      <c r="AO4" s="189" t="s">
        <v>134</v>
      </c>
      <c r="AP4" s="189" t="s">
        <v>135</v>
      </c>
      <c r="AQ4" s="189" t="s">
        <v>136</v>
      </c>
      <c r="AR4" s="189" t="s">
        <v>137</v>
      </c>
      <c r="AS4" s="189" t="s">
        <v>138</v>
      </c>
      <c r="AT4" s="189" t="s">
        <v>139</v>
      </c>
      <c r="AU4" s="189" t="s">
        <v>140</v>
      </c>
      <c r="AV4" s="189" t="s">
        <v>141</v>
      </c>
      <c r="AW4" s="172"/>
      <c r="AX4" s="172"/>
      <c r="AY4" s="189" t="s">
        <v>148</v>
      </c>
      <c r="AZ4" s="189" t="s">
        <v>149</v>
      </c>
      <c r="BA4" s="189" t="s">
        <v>151</v>
      </c>
      <c r="BB4" s="189" t="s">
        <v>152</v>
      </c>
      <c r="BC4" s="189" t="s">
        <v>153</v>
      </c>
      <c r="BD4" s="189" t="s">
        <v>154</v>
      </c>
      <c r="BE4" s="189" t="s">
        <v>155</v>
      </c>
      <c r="BF4" s="189" t="s">
        <v>156</v>
      </c>
      <c r="BG4" s="189" t="s">
        <v>158</v>
      </c>
      <c r="BH4" s="189" t="s">
        <v>159</v>
      </c>
      <c r="BI4" s="189" t="s">
        <v>160</v>
      </c>
      <c r="BJ4" s="189" t="s">
        <v>161</v>
      </c>
      <c r="BK4" s="189" t="s">
        <v>162</v>
      </c>
      <c r="BL4" s="189" t="s">
        <v>163</v>
      </c>
      <c r="BM4" s="189" t="s">
        <v>165</v>
      </c>
      <c r="BN4" s="183"/>
      <c r="BO4" s="183"/>
      <c r="BP4" s="189" t="s">
        <v>172</v>
      </c>
      <c r="BQ4" s="189" t="s">
        <v>173</v>
      </c>
      <c r="BR4" s="189" t="s">
        <v>174</v>
      </c>
      <c r="BS4" s="189" t="s">
        <v>176</v>
      </c>
      <c r="BT4" s="189" t="s">
        <v>177</v>
      </c>
      <c r="BU4" s="189" t="s">
        <v>178</v>
      </c>
      <c r="BV4" s="189" t="s">
        <v>180</v>
      </c>
      <c r="BW4" s="189" t="s">
        <v>181</v>
      </c>
      <c r="BX4" s="189" t="s">
        <v>183</v>
      </c>
      <c r="BY4" s="189" t="s">
        <v>184</v>
      </c>
      <c r="BZ4" s="189" t="s">
        <v>185</v>
      </c>
      <c r="CA4" s="189" t="s">
        <v>186</v>
      </c>
      <c r="CB4" s="189" t="s">
        <v>187</v>
      </c>
      <c r="CC4" s="189" t="s">
        <v>188</v>
      </c>
      <c r="CD4" s="189" t="s">
        <v>190</v>
      </c>
      <c r="CE4" s="183" t="s">
        <v>192</v>
      </c>
      <c r="CF4" s="183" t="s">
        <v>193</v>
      </c>
      <c r="CG4" s="189" t="s">
        <v>195</v>
      </c>
      <c r="CH4" s="189" t="s">
        <v>197</v>
      </c>
      <c r="CI4" s="189" t="s">
        <v>198</v>
      </c>
      <c r="CJ4" s="189" t="s">
        <v>200</v>
      </c>
      <c r="CK4" s="189" t="s">
        <v>202</v>
      </c>
      <c r="CL4" s="183"/>
      <c r="CM4" s="185"/>
      <c r="CN4" s="186" t="s">
        <v>209</v>
      </c>
      <c r="CO4" s="186"/>
      <c r="CP4" s="186"/>
      <c r="CQ4" s="186"/>
      <c r="CR4" s="186" t="s">
        <v>214</v>
      </c>
      <c r="CS4" s="186"/>
      <c r="CT4" s="186" t="s">
        <v>218</v>
      </c>
      <c r="CU4" s="186"/>
      <c r="CV4" s="184" t="s">
        <v>221</v>
      </c>
      <c r="CW4" s="183" t="s">
        <v>223</v>
      </c>
      <c r="CX4" s="183" t="s">
        <v>225</v>
      </c>
      <c r="CY4" s="183" t="s">
        <v>227</v>
      </c>
      <c r="CZ4" s="183" t="s">
        <v>229</v>
      </c>
      <c r="DA4" s="183" t="s">
        <v>231</v>
      </c>
      <c r="DB4" s="183" t="s">
        <v>232</v>
      </c>
      <c r="DC4" s="182" t="s">
        <v>234</v>
      </c>
      <c r="DD4" s="182" t="s">
        <v>235</v>
      </c>
      <c r="DE4" s="183"/>
      <c r="DF4" s="183"/>
      <c r="DG4" s="183"/>
      <c r="DH4" s="183"/>
      <c r="DI4" s="172"/>
      <c r="DJ4" s="172"/>
      <c r="DK4" s="172"/>
      <c r="DL4" s="176"/>
      <c r="DM4" s="177"/>
      <c r="DN4" s="177"/>
      <c r="DO4" s="178"/>
    </row>
    <row r="5" spans="2:119" ht="41.25" customHeight="1">
      <c r="B5" s="179"/>
      <c r="C5" s="180"/>
      <c r="D5" s="180"/>
      <c r="E5" s="180"/>
      <c r="F5" s="180"/>
      <c r="G5" s="180"/>
      <c r="H5" s="181"/>
      <c r="I5" s="189"/>
      <c r="J5" s="189"/>
      <c r="K5" s="189"/>
      <c r="L5" s="189"/>
      <c r="M5" s="189"/>
      <c r="N5" s="1" t="s">
        <v>102</v>
      </c>
      <c r="O5" s="1" t="s">
        <v>103</v>
      </c>
      <c r="P5" s="13" t="s">
        <v>106</v>
      </c>
      <c r="Q5" s="13" t="s">
        <v>107</v>
      </c>
      <c r="R5" s="13" t="s">
        <v>108</v>
      </c>
      <c r="S5" s="13" t="s">
        <v>110</v>
      </c>
      <c r="T5" s="13" t="s">
        <v>111</v>
      </c>
      <c r="U5" s="13" t="s">
        <v>112</v>
      </c>
      <c r="V5" s="13" t="s">
        <v>113</v>
      </c>
      <c r="W5" s="13" t="s">
        <v>114</v>
      </c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72"/>
      <c r="AX5" s="172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3"/>
      <c r="BO5" s="183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3"/>
      <c r="CF5" s="183"/>
      <c r="CG5" s="189"/>
      <c r="CH5" s="189"/>
      <c r="CI5" s="189"/>
      <c r="CJ5" s="189"/>
      <c r="CK5" s="189"/>
      <c r="CL5" s="183"/>
      <c r="CM5" s="183"/>
      <c r="CN5" s="16" t="s">
        <v>210</v>
      </c>
      <c r="CO5" s="16" t="s">
        <v>211</v>
      </c>
      <c r="CP5" s="16" t="s">
        <v>212</v>
      </c>
      <c r="CQ5" s="16" t="s">
        <v>213</v>
      </c>
      <c r="CR5" s="16" t="s">
        <v>215</v>
      </c>
      <c r="CS5" s="16" t="s">
        <v>216</v>
      </c>
      <c r="CT5" s="16" t="s">
        <v>219</v>
      </c>
      <c r="CU5" s="16" t="s">
        <v>220</v>
      </c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72"/>
      <c r="DJ5" s="172"/>
      <c r="DK5" s="172"/>
      <c r="DL5" s="179"/>
      <c r="DM5" s="180"/>
      <c r="DN5" s="180"/>
      <c r="DO5" s="181"/>
    </row>
    <row r="6" spans="2:119" s="15" customFormat="1" ht="21" customHeight="1">
      <c r="B6" s="14" t="s">
        <v>1</v>
      </c>
      <c r="C6" s="14" t="s">
        <v>2</v>
      </c>
      <c r="D6" s="14" t="s">
        <v>13</v>
      </c>
      <c r="E6" s="14" t="s">
        <v>33</v>
      </c>
      <c r="F6" s="14" t="s">
        <v>50</v>
      </c>
      <c r="G6" s="14" t="s">
        <v>84</v>
      </c>
      <c r="H6" s="14" t="s">
        <v>88</v>
      </c>
      <c r="I6" s="14">
        <v>2</v>
      </c>
      <c r="J6" s="14">
        <v>2</v>
      </c>
      <c r="K6" s="14">
        <v>2</v>
      </c>
      <c r="L6" s="14">
        <v>3</v>
      </c>
      <c r="M6" s="14">
        <v>3</v>
      </c>
      <c r="N6" s="14">
        <v>3</v>
      </c>
      <c r="O6" s="14">
        <v>2</v>
      </c>
      <c r="P6" s="14">
        <v>2</v>
      </c>
      <c r="Q6" s="14">
        <v>2</v>
      </c>
      <c r="R6" s="14">
        <v>2</v>
      </c>
      <c r="S6" s="14">
        <v>2</v>
      </c>
      <c r="T6" s="14">
        <v>2</v>
      </c>
      <c r="U6" s="14">
        <v>2</v>
      </c>
      <c r="V6" s="14">
        <v>2</v>
      </c>
      <c r="W6" s="14">
        <v>2</v>
      </c>
      <c r="X6" s="14">
        <v>2</v>
      </c>
      <c r="Y6" s="14">
        <v>3</v>
      </c>
      <c r="Z6" s="14">
        <v>2</v>
      </c>
      <c r="AA6" s="14">
        <v>3</v>
      </c>
      <c r="AB6" s="14">
        <v>2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">
        <v>1</v>
      </c>
      <c r="AS6" s="14">
        <v>1</v>
      </c>
      <c r="AT6" s="14">
        <v>1</v>
      </c>
      <c r="AU6" s="14">
        <v>1</v>
      </c>
      <c r="AV6" s="14">
        <v>1</v>
      </c>
      <c r="AW6" s="14" t="s">
        <v>143</v>
      </c>
      <c r="AX6" s="14" t="s">
        <v>145</v>
      </c>
      <c r="AY6" s="14">
        <v>1</v>
      </c>
      <c r="AZ6" s="14">
        <v>1</v>
      </c>
      <c r="BA6" s="14">
        <v>1</v>
      </c>
      <c r="BB6" s="14">
        <v>1</v>
      </c>
      <c r="BC6" s="14">
        <v>1</v>
      </c>
      <c r="BD6" s="14">
        <v>1</v>
      </c>
      <c r="BE6" s="14">
        <v>1</v>
      </c>
      <c r="BF6" s="14">
        <v>1</v>
      </c>
      <c r="BG6" s="14">
        <v>1</v>
      </c>
      <c r="BH6" s="14">
        <v>1</v>
      </c>
      <c r="BI6" s="14">
        <v>1</v>
      </c>
      <c r="BJ6" s="14">
        <v>1</v>
      </c>
      <c r="BK6" s="14">
        <v>1</v>
      </c>
      <c r="BL6" s="14">
        <v>1</v>
      </c>
      <c r="BM6" s="14">
        <v>1</v>
      </c>
      <c r="BN6" s="14" t="s">
        <v>167</v>
      </c>
      <c r="BO6" s="14" t="s">
        <v>169</v>
      </c>
      <c r="BP6" s="14">
        <v>3</v>
      </c>
      <c r="BQ6" s="14">
        <v>3</v>
      </c>
      <c r="BR6" s="14">
        <v>2</v>
      </c>
      <c r="BS6" s="14">
        <v>3</v>
      </c>
      <c r="BT6" s="14">
        <v>3</v>
      </c>
      <c r="BU6" s="14">
        <v>2</v>
      </c>
      <c r="BV6" s="14">
        <v>2</v>
      </c>
      <c r="BW6" s="14">
        <v>3</v>
      </c>
      <c r="BX6" s="14">
        <v>3</v>
      </c>
      <c r="BY6" s="14">
        <v>3</v>
      </c>
      <c r="BZ6" s="14">
        <v>2</v>
      </c>
      <c r="CA6" s="14">
        <v>2</v>
      </c>
      <c r="CB6" s="14">
        <v>3</v>
      </c>
      <c r="CC6" s="14">
        <v>3</v>
      </c>
      <c r="CD6" s="14">
        <v>3</v>
      </c>
      <c r="CE6" s="14">
        <v>3</v>
      </c>
      <c r="CF6" s="14">
        <v>3</v>
      </c>
      <c r="CG6" s="14">
        <v>3</v>
      </c>
      <c r="CH6" s="14">
        <v>2</v>
      </c>
      <c r="CI6" s="14">
        <v>3</v>
      </c>
      <c r="CJ6" s="14">
        <v>3</v>
      </c>
      <c r="CK6" s="14">
        <v>1</v>
      </c>
      <c r="CL6" s="14" t="s">
        <v>204</v>
      </c>
      <c r="CM6" s="14" t="s">
        <v>206</v>
      </c>
      <c r="CN6" s="14">
        <v>2</v>
      </c>
      <c r="CO6" s="14">
        <v>2</v>
      </c>
      <c r="CP6" s="14">
        <v>2</v>
      </c>
      <c r="CQ6" s="14">
        <v>3</v>
      </c>
      <c r="CR6" s="14">
        <v>3</v>
      </c>
      <c r="CS6" s="14">
        <v>2</v>
      </c>
      <c r="CT6" s="14">
        <v>2</v>
      </c>
      <c r="CU6" s="14">
        <v>3</v>
      </c>
      <c r="CV6" s="14">
        <v>3</v>
      </c>
      <c r="CW6" s="14">
        <v>3</v>
      </c>
      <c r="CX6" s="14">
        <v>2</v>
      </c>
      <c r="CY6" s="14">
        <v>3</v>
      </c>
      <c r="CZ6" s="14">
        <v>3</v>
      </c>
      <c r="DA6" s="14">
        <v>1</v>
      </c>
      <c r="DB6" s="14">
        <v>1</v>
      </c>
      <c r="DC6" s="14">
        <v>5</v>
      </c>
      <c r="DD6" s="14">
        <v>5</v>
      </c>
      <c r="DE6" s="14" t="s">
        <v>237</v>
      </c>
      <c r="DF6" s="14" t="s">
        <v>239</v>
      </c>
      <c r="DG6" s="14" t="s">
        <v>242</v>
      </c>
      <c r="DH6" s="14" t="s">
        <v>244</v>
      </c>
      <c r="DI6" s="14" t="s">
        <v>246</v>
      </c>
      <c r="DJ6" s="14" t="s">
        <v>248</v>
      </c>
      <c r="DK6" s="14" t="s">
        <v>250</v>
      </c>
      <c r="DL6" s="14" t="s">
        <v>252</v>
      </c>
      <c r="DM6" s="14" t="s">
        <v>253</v>
      </c>
      <c r="DN6" s="14" t="s">
        <v>254</v>
      </c>
      <c r="DO6" s="14" t="s">
        <v>255</v>
      </c>
    </row>
    <row r="7" spans="1:119" ht="16.5" customHeight="1">
      <c r="A7" s="10">
        <v>1</v>
      </c>
      <c r="B7" s="2">
        <v>161327220</v>
      </c>
      <c r="C7" s="2" t="s">
        <v>6</v>
      </c>
      <c r="D7" s="2" t="s">
        <v>17</v>
      </c>
      <c r="E7" s="2" t="s">
        <v>34</v>
      </c>
      <c r="F7" s="2" t="s">
        <v>60</v>
      </c>
      <c r="G7" s="2" t="s">
        <v>85</v>
      </c>
      <c r="H7" s="2" t="s">
        <v>90</v>
      </c>
      <c r="I7" s="3" t="s">
        <v>94</v>
      </c>
      <c r="J7" s="3" t="s">
        <v>94</v>
      </c>
      <c r="K7" s="3">
        <v>8.6</v>
      </c>
      <c r="L7" s="3" t="s">
        <v>94</v>
      </c>
      <c r="M7" s="4" t="s">
        <v>94</v>
      </c>
      <c r="N7" s="3" t="s">
        <v>94</v>
      </c>
      <c r="O7" s="3">
        <v>6.7</v>
      </c>
      <c r="P7" s="4"/>
      <c r="Q7" s="4" t="s">
        <v>94</v>
      </c>
      <c r="R7" s="4"/>
      <c r="S7" s="4"/>
      <c r="T7" s="4"/>
      <c r="U7" s="4"/>
      <c r="V7" s="3">
        <v>8.7</v>
      </c>
      <c r="W7" s="4">
        <v>8.3</v>
      </c>
      <c r="X7" s="3" t="s">
        <v>94</v>
      </c>
      <c r="Y7" s="3" t="s">
        <v>94</v>
      </c>
      <c r="Z7" s="3" t="s">
        <v>94</v>
      </c>
      <c r="AA7" s="3">
        <v>7.8</v>
      </c>
      <c r="AB7" s="4" t="s">
        <v>94</v>
      </c>
      <c r="AC7" s="4" t="s">
        <v>94</v>
      </c>
      <c r="AD7" s="4" t="s">
        <v>94</v>
      </c>
      <c r="AE7" s="3" t="s">
        <v>94</v>
      </c>
      <c r="AF7" s="3" t="s">
        <v>94</v>
      </c>
      <c r="AG7" s="4" t="s">
        <v>94</v>
      </c>
      <c r="AH7" s="4" t="s">
        <v>94</v>
      </c>
      <c r="AI7" s="4" t="s">
        <v>94</v>
      </c>
      <c r="AJ7" s="4" t="s">
        <v>94</v>
      </c>
      <c r="AK7" s="4">
        <v>8.1</v>
      </c>
      <c r="AL7" s="4">
        <v>9.2</v>
      </c>
      <c r="AM7" s="4">
        <v>7.8</v>
      </c>
      <c r="AN7" s="4">
        <v>7.9</v>
      </c>
      <c r="AO7" s="4">
        <v>9.1</v>
      </c>
      <c r="AP7" s="4">
        <v>8.5</v>
      </c>
      <c r="AQ7" s="4">
        <v>9.3</v>
      </c>
      <c r="AR7" s="4">
        <v>9.2</v>
      </c>
      <c r="AS7" s="4"/>
      <c r="AT7" s="4"/>
      <c r="AU7" s="4"/>
      <c r="AV7" s="4"/>
      <c r="AW7" s="5">
        <v>51</v>
      </c>
      <c r="AX7" s="6">
        <v>0</v>
      </c>
      <c r="AY7" s="3" t="s">
        <v>94</v>
      </c>
      <c r="AZ7" s="3" t="s">
        <v>94</v>
      </c>
      <c r="BA7" s="4" t="s">
        <v>94</v>
      </c>
      <c r="BB7" s="4"/>
      <c r="BC7" s="4"/>
      <c r="BD7" s="4"/>
      <c r="BE7" s="4"/>
      <c r="BF7" s="4"/>
      <c r="BG7" s="4">
        <v>8.2</v>
      </c>
      <c r="BH7" s="4"/>
      <c r="BI7" s="4"/>
      <c r="BJ7" s="4"/>
      <c r="BK7" s="4"/>
      <c r="BL7" s="4"/>
      <c r="BM7" s="4">
        <v>8.4</v>
      </c>
      <c r="BN7" s="5">
        <v>5</v>
      </c>
      <c r="BO7" s="6">
        <v>0</v>
      </c>
      <c r="BP7" s="3" t="s">
        <v>94</v>
      </c>
      <c r="BQ7" s="4" t="s">
        <v>94</v>
      </c>
      <c r="BR7" s="4">
        <v>7.3</v>
      </c>
      <c r="BS7" s="4">
        <v>7.3</v>
      </c>
      <c r="BT7" s="3" t="s">
        <v>94</v>
      </c>
      <c r="BU7" s="3">
        <v>8</v>
      </c>
      <c r="BV7" s="3" t="s">
        <v>94</v>
      </c>
      <c r="BW7" s="4">
        <v>8.3</v>
      </c>
      <c r="BX7" s="3" t="s">
        <v>94</v>
      </c>
      <c r="BY7" s="3" t="s">
        <v>94</v>
      </c>
      <c r="BZ7" s="4" t="s">
        <v>94</v>
      </c>
      <c r="CA7" s="4" t="s">
        <v>94</v>
      </c>
      <c r="CB7" s="4">
        <v>8.6</v>
      </c>
      <c r="CC7" s="4" t="s">
        <v>94</v>
      </c>
      <c r="CD7" s="4">
        <v>7.5</v>
      </c>
      <c r="CE7" s="4"/>
      <c r="CF7" s="4" t="s">
        <v>94</v>
      </c>
      <c r="CG7" s="4" t="s">
        <v>94</v>
      </c>
      <c r="CH7" s="4" t="s">
        <v>94</v>
      </c>
      <c r="CI7" s="4" t="s">
        <v>94</v>
      </c>
      <c r="CJ7" s="4">
        <v>6.3</v>
      </c>
      <c r="CK7" s="4">
        <v>7.3</v>
      </c>
      <c r="CL7" s="5">
        <v>55</v>
      </c>
      <c r="CM7" s="6">
        <v>0</v>
      </c>
      <c r="CN7" s="4" t="s">
        <v>94</v>
      </c>
      <c r="CO7" s="4" t="s">
        <v>94</v>
      </c>
      <c r="CP7" s="4" t="s">
        <v>94</v>
      </c>
      <c r="CQ7" s="4"/>
      <c r="CR7" s="4" t="s">
        <v>94</v>
      </c>
      <c r="CS7" s="4" t="s">
        <v>94</v>
      </c>
      <c r="CT7" s="4"/>
      <c r="CU7" s="4">
        <v>8.3</v>
      </c>
      <c r="CV7" s="4" t="s">
        <v>94</v>
      </c>
      <c r="CW7" s="4">
        <v>8.1</v>
      </c>
      <c r="CX7" s="4" t="s">
        <v>94</v>
      </c>
      <c r="CY7" s="4" t="s">
        <v>94</v>
      </c>
      <c r="CZ7" s="4">
        <v>8.5</v>
      </c>
      <c r="DA7" s="3">
        <v>8.8</v>
      </c>
      <c r="DB7" s="4">
        <v>8.7</v>
      </c>
      <c r="DC7" s="4"/>
      <c r="DD7" s="4"/>
      <c r="DE7" s="5">
        <v>30</v>
      </c>
      <c r="DF7" s="6">
        <v>5</v>
      </c>
      <c r="DG7" s="5">
        <v>0</v>
      </c>
      <c r="DH7" s="6">
        <v>5</v>
      </c>
      <c r="DI7" s="5">
        <v>141</v>
      </c>
      <c r="DJ7" s="6">
        <v>5</v>
      </c>
      <c r="DK7" s="7">
        <v>138</v>
      </c>
      <c r="DL7" s="3">
        <v>52</v>
      </c>
      <c r="DM7" s="3">
        <v>8.02</v>
      </c>
      <c r="DN7" s="3">
        <v>3.52</v>
      </c>
      <c r="DO7" s="2"/>
    </row>
    <row r="8" spans="1:119" ht="16.5" customHeight="1">
      <c r="A8" s="10">
        <f>A7+1</f>
        <v>2</v>
      </c>
      <c r="B8" s="2">
        <v>1920262301</v>
      </c>
      <c r="C8" s="2" t="s">
        <v>7</v>
      </c>
      <c r="D8" s="2" t="s">
        <v>21</v>
      </c>
      <c r="E8" s="2" t="s">
        <v>35</v>
      </c>
      <c r="F8" s="2" t="s">
        <v>64</v>
      </c>
      <c r="G8" s="2" t="s">
        <v>85</v>
      </c>
      <c r="H8" s="2" t="s">
        <v>90</v>
      </c>
      <c r="I8" s="4">
        <v>8.7</v>
      </c>
      <c r="J8" s="3">
        <v>7.3</v>
      </c>
      <c r="K8" s="3">
        <v>6.1</v>
      </c>
      <c r="L8" s="3" t="s">
        <v>94</v>
      </c>
      <c r="M8" s="3" t="s">
        <v>94</v>
      </c>
      <c r="N8" s="4" t="s">
        <v>94</v>
      </c>
      <c r="O8" s="4" t="s">
        <v>94</v>
      </c>
      <c r="P8" s="4"/>
      <c r="Q8" s="4" t="s">
        <v>94</v>
      </c>
      <c r="R8" s="4"/>
      <c r="S8" s="4"/>
      <c r="T8" s="4"/>
      <c r="U8" s="4">
        <v>7.7</v>
      </c>
      <c r="V8" s="4">
        <v>7.9</v>
      </c>
      <c r="W8" s="4"/>
      <c r="X8" s="4">
        <v>7.8</v>
      </c>
      <c r="Y8" s="4" t="s">
        <v>94</v>
      </c>
      <c r="Z8" s="3" t="s">
        <v>94</v>
      </c>
      <c r="AA8" s="3" t="s">
        <v>94</v>
      </c>
      <c r="AB8" s="3" t="s">
        <v>94</v>
      </c>
      <c r="AC8" s="4" t="s">
        <v>94</v>
      </c>
      <c r="AD8" s="3" t="s">
        <v>94</v>
      </c>
      <c r="AE8" s="3" t="s">
        <v>94</v>
      </c>
      <c r="AF8" s="3" t="s">
        <v>94</v>
      </c>
      <c r="AG8" s="4" t="s">
        <v>94</v>
      </c>
      <c r="AH8" s="4" t="s">
        <v>94</v>
      </c>
      <c r="AI8" s="4" t="s">
        <v>94</v>
      </c>
      <c r="AJ8" s="4" t="s">
        <v>94</v>
      </c>
      <c r="AK8" s="4">
        <v>7.1</v>
      </c>
      <c r="AL8" s="4">
        <v>6.8</v>
      </c>
      <c r="AM8" s="4">
        <v>7.2</v>
      </c>
      <c r="AN8" s="4">
        <v>8.1</v>
      </c>
      <c r="AO8" s="4">
        <v>8.7</v>
      </c>
      <c r="AP8" s="4">
        <v>8.6</v>
      </c>
      <c r="AQ8" s="4">
        <v>8.8</v>
      </c>
      <c r="AR8" s="4">
        <v>8.5</v>
      </c>
      <c r="AS8" s="4"/>
      <c r="AT8" s="4"/>
      <c r="AU8" s="4"/>
      <c r="AV8" s="4"/>
      <c r="AW8" s="5">
        <v>51</v>
      </c>
      <c r="AX8" s="6">
        <v>0</v>
      </c>
      <c r="AY8" s="4" t="s">
        <v>94</v>
      </c>
      <c r="AZ8" s="3" t="s">
        <v>94</v>
      </c>
      <c r="BA8" s="4" t="s">
        <v>94</v>
      </c>
      <c r="BB8" s="4"/>
      <c r="BC8" s="4"/>
      <c r="BD8" s="4"/>
      <c r="BE8" s="4"/>
      <c r="BF8" s="4"/>
      <c r="BG8" s="4"/>
      <c r="BH8" s="4"/>
      <c r="BI8" s="4">
        <v>7</v>
      </c>
      <c r="BJ8" s="4"/>
      <c r="BK8" s="4"/>
      <c r="BL8" s="4"/>
      <c r="BM8" s="4">
        <v>6.2</v>
      </c>
      <c r="BN8" s="5">
        <v>5</v>
      </c>
      <c r="BO8" s="6">
        <v>0</v>
      </c>
      <c r="BP8" s="3" t="s">
        <v>94</v>
      </c>
      <c r="BQ8" s="3">
        <v>8.7</v>
      </c>
      <c r="BR8" s="4">
        <v>7.9</v>
      </c>
      <c r="BS8" s="4">
        <v>5.7</v>
      </c>
      <c r="BT8" s="3" t="s">
        <v>94</v>
      </c>
      <c r="BU8" s="4" t="s">
        <v>94</v>
      </c>
      <c r="BV8" s="3" t="s">
        <v>94</v>
      </c>
      <c r="BW8" s="4">
        <v>6.5</v>
      </c>
      <c r="BX8" s="3" t="s">
        <v>94</v>
      </c>
      <c r="BY8" s="3">
        <v>8.2</v>
      </c>
      <c r="BZ8" s="4" t="s">
        <v>94</v>
      </c>
      <c r="CA8" s="4" t="s">
        <v>94</v>
      </c>
      <c r="CB8" s="4">
        <v>8</v>
      </c>
      <c r="CC8" s="4">
        <v>7.8</v>
      </c>
      <c r="CD8" s="4" t="s">
        <v>94</v>
      </c>
      <c r="CE8" s="4"/>
      <c r="CF8" s="3">
        <v>8.3</v>
      </c>
      <c r="CG8" s="4">
        <v>7.2</v>
      </c>
      <c r="CH8" s="4" t="s">
        <v>94</v>
      </c>
      <c r="CI8" s="4" t="s">
        <v>94</v>
      </c>
      <c r="CJ8" s="4">
        <v>6.7</v>
      </c>
      <c r="CK8" s="4">
        <v>7.4</v>
      </c>
      <c r="CL8" s="5">
        <v>55</v>
      </c>
      <c r="CM8" s="6">
        <v>0</v>
      </c>
      <c r="CN8" s="4"/>
      <c r="CO8" s="4">
        <v>5.5</v>
      </c>
      <c r="CP8" s="4"/>
      <c r="CQ8" s="4"/>
      <c r="CR8" s="4"/>
      <c r="CS8" s="4" t="s">
        <v>94</v>
      </c>
      <c r="CT8" s="4"/>
      <c r="CU8" s="4">
        <v>6.6</v>
      </c>
      <c r="CV8" s="4" t="s">
        <v>94</v>
      </c>
      <c r="CW8" s="4"/>
      <c r="CX8" s="4">
        <v>7.15</v>
      </c>
      <c r="CY8" s="4" t="s">
        <v>94</v>
      </c>
      <c r="CZ8" s="4">
        <v>7.8</v>
      </c>
      <c r="DA8" s="4">
        <v>7.6</v>
      </c>
      <c r="DB8" s="4">
        <v>8.5</v>
      </c>
      <c r="DC8" s="4"/>
      <c r="DD8" s="4"/>
      <c r="DE8" s="5">
        <v>20</v>
      </c>
      <c r="DF8" s="6">
        <v>8</v>
      </c>
      <c r="DG8" s="5">
        <v>0</v>
      </c>
      <c r="DH8" s="6">
        <v>5</v>
      </c>
      <c r="DI8" s="5">
        <v>131</v>
      </c>
      <c r="DJ8" s="6">
        <v>8</v>
      </c>
      <c r="DK8" s="7">
        <v>138</v>
      </c>
      <c r="DL8" s="3">
        <v>64</v>
      </c>
      <c r="DM8" s="3">
        <v>7.48</v>
      </c>
      <c r="DN8" s="3">
        <v>3.19</v>
      </c>
      <c r="DO8" s="2"/>
    </row>
    <row r="9" spans="1:119" ht="16.5" customHeight="1">
      <c r="A9" s="10">
        <f aca="true" t="shared" si="0" ref="A9:A24">A8+1</f>
        <v>3</v>
      </c>
      <c r="B9" s="2">
        <v>1920269532</v>
      </c>
      <c r="C9" s="2" t="s">
        <v>4</v>
      </c>
      <c r="D9" s="2" t="s">
        <v>23</v>
      </c>
      <c r="E9" s="2" t="s">
        <v>36</v>
      </c>
      <c r="F9" s="2" t="s">
        <v>67</v>
      </c>
      <c r="G9" s="2" t="s">
        <v>85</v>
      </c>
      <c r="H9" s="2" t="s">
        <v>90</v>
      </c>
      <c r="I9" s="3">
        <v>7.2</v>
      </c>
      <c r="J9" s="3">
        <v>6.7</v>
      </c>
      <c r="K9" s="3">
        <v>6.8</v>
      </c>
      <c r="L9" s="3" t="s">
        <v>94</v>
      </c>
      <c r="M9" s="3">
        <v>7.5</v>
      </c>
      <c r="N9" s="3" t="s">
        <v>94</v>
      </c>
      <c r="O9" s="3">
        <v>5.8</v>
      </c>
      <c r="P9" s="3"/>
      <c r="Q9" s="4" t="s">
        <v>94</v>
      </c>
      <c r="R9" s="4"/>
      <c r="S9" s="4"/>
      <c r="T9" s="4"/>
      <c r="U9" s="4"/>
      <c r="V9" s="3">
        <v>6.6</v>
      </c>
      <c r="W9" s="3">
        <v>7.7</v>
      </c>
      <c r="X9" s="4">
        <v>7.6</v>
      </c>
      <c r="Y9" s="4" t="s">
        <v>94</v>
      </c>
      <c r="Z9" s="3" t="s">
        <v>94</v>
      </c>
      <c r="AA9" s="3" t="s">
        <v>94</v>
      </c>
      <c r="AB9" s="4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4" t="s">
        <v>94</v>
      </c>
      <c r="AI9" s="4" t="s">
        <v>94</v>
      </c>
      <c r="AJ9" s="4" t="s">
        <v>94</v>
      </c>
      <c r="AK9" s="4">
        <v>8.2</v>
      </c>
      <c r="AL9" s="4">
        <v>8.7</v>
      </c>
      <c r="AM9" s="4">
        <v>8.9</v>
      </c>
      <c r="AN9" s="4">
        <v>7</v>
      </c>
      <c r="AO9" s="4">
        <v>9.1</v>
      </c>
      <c r="AP9" s="4">
        <v>6.5</v>
      </c>
      <c r="AQ9" s="4">
        <v>8.8</v>
      </c>
      <c r="AR9" s="4">
        <v>7.7</v>
      </c>
      <c r="AS9" s="4"/>
      <c r="AT9" s="4"/>
      <c r="AU9" s="4"/>
      <c r="AV9" s="4"/>
      <c r="AW9" s="5">
        <v>51</v>
      </c>
      <c r="AX9" s="6">
        <v>0</v>
      </c>
      <c r="AY9" s="3" t="s">
        <v>94</v>
      </c>
      <c r="AZ9" s="3" t="s">
        <v>94</v>
      </c>
      <c r="BA9" s="4" t="s">
        <v>94</v>
      </c>
      <c r="BB9" s="4"/>
      <c r="BC9" s="4"/>
      <c r="BD9" s="4"/>
      <c r="BE9" s="4"/>
      <c r="BF9" s="4"/>
      <c r="BG9" s="4"/>
      <c r="BH9" s="4"/>
      <c r="BI9" s="4">
        <v>6</v>
      </c>
      <c r="BJ9" s="4"/>
      <c r="BK9" s="4"/>
      <c r="BL9" s="4"/>
      <c r="BM9" s="4">
        <v>7.4</v>
      </c>
      <c r="BN9" s="5">
        <v>5</v>
      </c>
      <c r="BO9" s="6">
        <v>0</v>
      </c>
      <c r="BP9" s="3" t="s">
        <v>94</v>
      </c>
      <c r="BQ9" s="3">
        <v>7</v>
      </c>
      <c r="BR9" s="4">
        <v>8.6</v>
      </c>
      <c r="BS9" s="4">
        <v>5.1</v>
      </c>
      <c r="BT9" s="3">
        <v>7</v>
      </c>
      <c r="BU9" s="4" t="s">
        <v>94</v>
      </c>
      <c r="BV9" s="3" t="s">
        <v>94</v>
      </c>
      <c r="BW9" s="4">
        <v>6.3</v>
      </c>
      <c r="BX9" s="3" t="s">
        <v>94</v>
      </c>
      <c r="BY9" s="4">
        <v>8.4</v>
      </c>
      <c r="BZ9" s="4" t="s">
        <v>94</v>
      </c>
      <c r="CA9" s="4" t="s">
        <v>94</v>
      </c>
      <c r="CB9" s="4">
        <v>5.5</v>
      </c>
      <c r="CC9" s="4" t="s">
        <v>94</v>
      </c>
      <c r="CD9" s="4" t="s">
        <v>94</v>
      </c>
      <c r="CE9" s="4"/>
      <c r="CF9" s="4"/>
      <c r="CG9" s="4">
        <v>7.8</v>
      </c>
      <c r="CH9" s="4" t="s">
        <v>94</v>
      </c>
      <c r="CI9" s="4" t="s">
        <v>94</v>
      </c>
      <c r="CJ9" s="4" t="s">
        <v>94</v>
      </c>
      <c r="CK9" s="4">
        <v>8.7</v>
      </c>
      <c r="CL9" s="5">
        <v>52</v>
      </c>
      <c r="CM9" s="6">
        <v>3</v>
      </c>
      <c r="CN9" s="4"/>
      <c r="CO9" s="4">
        <v>7.3</v>
      </c>
      <c r="CP9" s="4"/>
      <c r="CQ9" s="4"/>
      <c r="CR9" s="4"/>
      <c r="CS9" s="4" t="s">
        <v>94</v>
      </c>
      <c r="CT9" s="4"/>
      <c r="CU9" s="4">
        <v>5.8</v>
      </c>
      <c r="CV9" s="4" t="s">
        <v>94</v>
      </c>
      <c r="CW9" s="4" t="s">
        <v>94</v>
      </c>
      <c r="CX9" s="4" t="s">
        <v>94</v>
      </c>
      <c r="CY9" s="4" t="s">
        <v>94</v>
      </c>
      <c r="CZ9" s="4">
        <v>6.4</v>
      </c>
      <c r="DA9" s="4">
        <v>8.7</v>
      </c>
      <c r="DB9" s="4">
        <v>7.8</v>
      </c>
      <c r="DC9" s="4"/>
      <c r="DD9" s="4"/>
      <c r="DE9" s="5">
        <v>23</v>
      </c>
      <c r="DF9" s="6">
        <v>5</v>
      </c>
      <c r="DG9" s="5">
        <v>0</v>
      </c>
      <c r="DH9" s="6">
        <v>5</v>
      </c>
      <c r="DI9" s="5">
        <v>131</v>
      </c>
      <c r="DJ9" s="6">
        <v>8</v>
      </c>
      <c r="DK9" s="7">
        <v>138</v>
      </c>
      <c r="DL9" s="3">
        <v>61</v>
      </c>
      <c r="DM9" s="3">
        <v>7.1</v>
      </c>
      <c r="DN9" s="3">
        <v>2.93</v>
      </c>
      <c r="DO9" s="2"/>
    </row>
    <row r="10" spans="1:119" ht="16.5" customHeight="1">
      <c r="A10" s="10">
        <f t="shared" si="0"/>
        <v>4</v>
      </c>
      <c r="B10" s="2">
        <v>161325345</v>
      </c>
      <c r="C10" s="2" t="s">
        <v>8</v>
      </c>
      <c r="D10" s="2" t="s">
        <v>24</v>
      </c>
      <c r="E10" s="2" t="s">
        <v>37</v>
      </c>
      <c r="F10" s="2" t="s">
        <v>69</v>
      </c>
      <c r="G10" s="2" t="s">
        <v>85</v>
      </c>
      <c r="H10" s="2" t="s">
        <v>90</v>
      </c>
      <c r="I10" s="4" t="s">
        <v>94</v>
      </c>
      <c r="J10" s="3" t="s">
        <v>94</v>
      </c>
      <c r="K10" s="4">
        <v>7.2</v>
      </c>
      <c r="L10" s="3" t="s">
        <v>94</v>
      </c>
      <c r="M10" s="3" t="s">
        <v>94</v>
      </c>
      <c r="N10" s="3" t="s">
        <v>94</v>
      </c>
      <c r="O10" s="4">
        <v>5.2</v>
      </c>
      <c r="P10" s="4"/>
      <c r="Q10" s="4" t="s">
        <v>94</v>
      </c>
      <c r="R10" s="4"/>
      <c r="S10" s="4"/>
      <c r="T10" s="4"/>
      <c r="U10" s="4">
        <v>8.3</v>
      </c>
      <c r="V10" s="4">
        <v>8.5</v>
      </c>
      <c r="W10" s="4"/>
      <c r="X10" s="4" t="s">
        <v>94</v>
      </c>
      <c r="Y10" s="4" t="s">
        <v>94</v>
      </c>
      <c r="Z10" s="3" t="s">
        <v>94</v>
      </c>
      <c r="AA10" s="4">
        <v>8.2</v>
      </c>
      <c r="AB10" s="4" t="s">
        <v>94</v>
      </c>
      <c r="AC10" s="4" t="s">
        <v>94</v>
      </c>
      <c r="AD10" s="4" t="s">
        <v>94</v>
      </c>
      <c r="AE10" s="4" t="s">
        <v>94</v>
      </c>
      <c r="AF10" s="4" t="s">
        <v>94</v>
      </c>
      <c r="AG10" s="4" t="s">
        <v>94</v>
      </c>
      <c r="AH10" s="4" t="s">
        <v>94</v>
      </c>
      <c r="AI10" s="4" t="s">
        <v>94</v>
      </c>
      <c r="AJ10" s="4" t="s">
        <v>94</v>
      </c>
      <c r="AK10" s="4">
        <v>7.7</v>
      </c>
      <c r="AL10" s="4">
        <v>8</v>
      </c>
      <c r="AM10" s="4">
        <v>8.2</v>
      </c>
      <c r="AN10" s="4">
        <v>6.7</v>
      </c>
      <c r="AO10" s="4">
        <v>8.3</v>
      </c>
      <c r="AP10" s="4">
        <v>6.8</v>
      </c>
      <c r="AQ10" s="4">
        <v>7.8</v>
      </c>
      <c r="AR10" s="4">
        <v>6.5</v>
      </c>
      <c r="AS10" s="4"/>
      <c r="AT10" s="4"/>
      <c r="AU10" s="4"/>
      <c r="AV10" s="4"/>
      <c r="AW10" s="5">
        <v>51</v>
      </c>
      <c r="AX10" s="6">
        <v>0</v>
      </c>
      <c r="AY10" s="3" t="s">
        <v>94</v>
      </c>
      <c r="AZ10" s="4" t="s">
        <v>94</v>
      </c>
      <c r="BA10" s="4" t="s">
        <v>94</v>
      </c>
      <c r="BB10" s="4"/>
      <c r="BC10" s="4"/>
      <c r="BD10" s="4"/>
      <c r="BE10" s="4"/>
      <c r="BF10" s="4"/>
      <c r="BG10" s="4">
        <v>5.3</v>
      </c>
      <c r="BH10" s="4"/>
      <c r="BI10" s="4"/>
      <c r="BJ10" s="4"/>
      <c r="BK10" s="4"/>
      <c r="BL10" s="4"/>
      <c r="BM10" s="4">
        <v>8</v>
      </c>
      <c r="BN10" s="5">
        <v>5</v>
      </c>
      <c r="BO10" s="6">
        <v>0</v>
      </c>
      <c r="BP10" s="4" t="s">
        <v>94</v>
      </c>
      <c r="BQ10" s="4" t="s">
        <v>94</v>
      </c>
      <c r="BR10" s="4">
        <v>7.2</v>
      </c>
      <c r="BS10" s="4">
        <v>6.8</v>
      </c>
      <c r="BT10" s="4" t="s">
        <v>94</v>
      </c>
      <c r="BU10" s="4">
        <v>7.7</v>
      </c>
      <c r="BV10" s="4" t="s">
        <v>94</v>
      </c>
      <c r="BW10" s="4">
        <v>6.2</v>
      </c>
      <c r="BX10" s="3" t="s">
        <v>94</v>
      </c>
      <c r="BY10" s="4" t="s">
        <v>94</v>
      </c>
      <c r="BZ10" s="4" t="s">
        <v>94</v>
      </c>
      <c r="CA10" s="4" t="s">
        <v>94</v>
      </c>
      <c r="CB10" s="4">
        <v>7.5</v>
      </c>
      <c r="CC10" s="4" t="s">
        <v>94</v>
      </c>
      <c r="CD10" s="4">
        <v>6.3</v>
      </c>
      <c r="CE10" s="4"/>
      <c r="CF10" s="4" t="s">
        <v>94</v>
      </c>
      <c r="CG10" s="4" t="s">
        <v>94</v>
      </c>
      <c r="CH10" s="4" t="s">
        <v>94</v>
      </c>
      <c r="CI10" s="4" t="s">
        <v>94</v>
      </c>
      <c r="CJ10" s="4">
        <v>5.9</v>
      </c>
      <c r="CK10" s="4">
        <v>8.5</v>
      </c>
      <c r="CL10" s="5">
        <v>55</v>
      </c>
      <c r="CM10" s="6">
        <v>0</v>
      </c>
      <c r="CN10" s="4" t="s">
        <v>94</v>
      </c>
      <c r="CO10" s="4" t="s">
        <v>94</v>
      </c>
      <c r="CP10" s="4" t="s">
        <v>94</v>
      </c>
      <c r="CQ10" s="4"/>
      <c r="CR10" s="4" t="s">
        <v>94</v>
      </c>
      <c r="CS10" s="4" t="s">
        <v>94</v>
      </c>
      <c r="CT10" s="4"/>
      <c r="CU10" s="4">
        <v>7.4</v>
      </c>
      <c r="CV10" s="4" t="s">
        <v>94</v>
      </c>
      <c r="CW10" s="4">
        <v>7.3</v>
      </c>
      <c r="CX10" s="4" t="s">
        <v>94</v>
      </c>
      <c r="CY10" s="4" t="s">
        <v>94</v>
      </c>
      <c r="CZ10" s="4">
        <v>0</v>
      </c>
      <c r="DA10" s="4">
        <v>8.5</v>
      </c>
      <c r="DB10" s="4">
        <v>7.5</v>
      </c>
      <c r="DC10" s="4"/>
      <c r="DD10" s="4"/>
      <c r="DE10" s="5">
        <v>27</v>
      </c>
      <c r="DF10" s="6">
        <v>8</v>
      </c>
      <c r="DG10" s="5">
        <v>0</v>
      </c>
      <c r="DH10" s="6">
        <v>5</v>
      </c>
      <c r="DI10" s="5">
        <v>138</v>
      </c>
      <c r="DJ10" s="6">
        <v>8</v>
      </c>
      <c r="DK10" s="7">
        <v>138</v>
      </c>
      <c r="DL10" s="3">
        <v>52</v>
      </c>
      <c r="DM10" s="3">
        <v>6.79</v>
      </c>
      <c r="DN10" s="3">
        <v>2.82</v>
      </c>
      <c r="DO10" s="2"/>
    </row>
    <row r="11" spans="1:119" ht="16.5" customHeight="1">
      <c r="A11" s="10">
        <f t="shared" si="0"/>
        <v>5</v>
      </c>
      <c r="B11" s="2">
        <v>1920215025</v>
      </c>
      <c r="C11" s="2" t="s">
        <v>11</v>
      </c>
      <c r="D11" s="2" t="s">
        <v>26</v>
      </c>
      <c r="E11" s="2" t="s">
        <v>38</v>
      </c>
      <c r="F11" s="2" t="s">
        <v>70</v>
      </c>
      <c r="G11" s="2" t="s">
        <v>85</v>
      </c>
      <c r="H11" s="2" t="s">
        <v>90</v>
      </c>
      <c r="I11" s="3">
        <v>8.1</v>
      </c>
      <c r="J11" s="3">
        <v>7.3</v>
      </c>
      <c r="K11" s="3">
        <v>7.1</v>
      </c>
      <c r="L11" s="3" t="s">
        <v>94</v>
      </c>
      <c r="M11" s="3" t="s">
        <v>94</v>
      </c>
      <c r="N11" s="4" t="s">
        <v>94</v>
      </c>
      <c r="O11" s="4">
        <v>7.1</v>
      </c>
      <c r="P11" s="3"/>
      <c r="Q11" s="4" t="s">
        <v>94</v>
      </c>
      <c r="R11" s="4"/>
      <c r="S11" s="4"/>
      <c r="T11" s="4"/>
      <c r="U11" s="4"/>
      <c r="V11" s="3">
        <v>7.1</v>
      </c>
      <c r="W11" s="4">
        <v>8.6</v>
      </c>
      <c r="X11" s="4">
        <v>7.9</v>
      </c>
      <c r="Y11" s="4" t="s">
        <v>94</v>
      </c>
      <c r="Z11" s="3" t="s">
        <v>94</v>
      </c>
      <c r="AA11" s="3" t="s">
        <v>94</v>
      </c>
      <c r="AB11" s="4" t="s">
        <v>94</v>
      </c>
      <c r="AC11" s="3" t="s">
        <v>94</v>
      </c>
      <c r="AD11" s="3" t="s">
        <v>94</v>
      </c>
      <c r="AE11" s="3" t="s">
        <v>94</v>
      </c>
      <c r="AF11" s="4" t="s">
        <v>94</v>
      </c>
      <c r="AG11" s="4" t="s">
        <v>94</v>
      </c>
      <c r="AH11" s="4" t="s">
        <v>94</v>
      </c>
      <c r="AI11" s="4" t="s">
        <v>94</v>
      </c>
      <c r="AJ11" s="4" t="s">
        <v>94</v>
      </c>
      <c r="AK11" s="4">
        <v>8.6</v>
      </c>
      <c r="AL11" s="4">
        <v>9.4</v>
      </c>
      <c r="AM11" s="4">
        <v>9.6</v>
      </c>
      <c r="AN11" s="4">
        <v>9.2</v>
      </c>
      <c r="AO11" s="4">
        <v>9.2</v>
      </c>
      <c r="AP11" s="4">
        <v>9.5</v>
      </c>
      <c r="AQ11" s="4">
        <v>9.4</v>
      </c>
      <c r="AR11" s="4">
        <v>9.4</v>
      </c>
      <c r="AS11" s="4"/>
      <c r="AT11" s="4"/>
      <c r="AU11" s="4"/>
      <c r="AV11" s="4"/>
      <c r="AW11" s="5">
        <v>51</v>
      </c>
      <c r="AX11" s="6">
        <v>0</v>
      </c>
      <c r="AY11" s="3" t="s">
        <v>94</v>
      </c>
      <c r="AZ11" s="3" t="s">
        <v>94</v>
      </c>
      <c r="BA11" s="4" t="s">
        <v>94</v>
      </c>
      <c r="BB11" s="4"/>
      <c r="BC11" s="4"/>
      <c r="BD11" s="4"/>
      <c r="BE11" s="4"/>
      <c r="BF11" s="4"/>
      <c r="BG11" s="4"/>
      <c r="BH11" s="4"/>
      <c r="BI11" s="4">
        <v>8.4</v>
      </c>
      <c r="BJ11" s="4"/>
      <c r="BK11" s="4"/>
      <c r="BL11" s="4"/>
      <c r="BM11" s="4">
        <v>8.4</v>
      </c>
      <c r="BN11" s="5">
        <v>5</v>
      </c>
      <c r="BO11" s="6">
        <v>0</v>
      </c>
      <c r="BP11" s="3" t="s">
        <v>94</v>
      </c>
      <c r="BQ11" s="4" t="s">
        <v>94</v>
      </c>
      <c r="BR11" s="4">
        <v>8.7</v>
      </c>
      <c r="BS11" s="4">
        <v>7.4</v>
      </c>
      <c r="BT11" s="3" t="s">
        <v>94</v>
      </c>
      <c r="BU11" s="3" t="s">
        <v>94</v>
      </c>
      <c r="BV11" s="3" t="s">
        <v>94</v>
      </c>
      <c r="BW11" s="4">
        <v>7.1</v>
      </c>
      <c r="BX11" s="3" t="s">
        <v>94</v>
      </c>
      <c r="BY11" s="4">
        <v>8.1</v>
      </c>
      <c r="BZ11" s="4">
        <v>6.4</v>
      </c>
      <c r="CA11" s="4">
        <v>8.6</v>
      </c>
      <c r="CB11" s="4">
        <v>8.4</v>
      </c>
      <c r="CC11" s="4">
        <v>7.5</v>
      </c>
      <c r="CD11" s="4" t="s">
        <v>94</v>
      </c>
      <c r="CE11" s="4"/>
      <c r="CF11" s="4">
        <v>8.3</v>
      </c>
      <c r="CG11" s="4" t="s">
        <v>94</v>
      </c>
      <c r="CH11" s="4">
        <v>7.4</v>
      </c>
      <c r="CI11" s="4">
        <v>8.5</v>
      </c>
      <c r="CJ11" s="4" t="s">
        <v>94</v>
      </c>
      <c r="CK11" s="3">
        <v>8.4</v>
      </c>
      <c r="CL11" s="5">
        <v>55</v>
      </c>
      <c r="CM11" s="6">
        <v>0</v>
      </c>
      <c r="CN11" s="4"/>
      <c r="CO11" s="4"/>
      <c r="CP11" s="4"/>
      <c r="CQ11" s="4"/>
      <c r="CR11" s="4"/>
      <c r="CS11" s="4"/>
      <c r="CT11" s="4"/>
      <c r="CU11" s="4">
        <v>6.7</v>
      </c>
      <c r="CV11" s="4">
        <v>8.2</v>
      </c>
      <c r="CW11" s="4"/>
      <c r="CX11" s="4">
        <v>8.65</v>
      </c>
      <c r="CY11" s="4">
        <v>7.4</v>
      </c>
      <c r="CZ11" s="4">
        <v>8.1</v>
      </c>
      <c r="DA11" s="4">
        <v>8.5</v>
      </c>
      <c r="DB11" s="4">
        <v>8.2</v>
      </c>
      <c r="DC11" s="4"/>
      <c r="DD11" s="4"/>
      <c r="DE11" s="5">
        <v>16</v>
      </c>
      <c r="DF11" s="6">
        <v>12</v>
      </c>
      <c r="DG11" s="5">
        <v>0</v>
      </c>
      <c r="DH11" s="6">
        <v>5</v>
      </c>
      <c r="DI11" s="5">
        <v>127</v>
      </c>
      <c r="DJ11" s="6">
        <v>12</v>
      </c>
      <c r="DK11" s="7">
        <v>138</v>
      </c>
      <c r="DL11" s="3">
        <v>70</v>
      </c>
      <c r="DM11" s="3">
        <v>7.98</v>
      </c>
      <c r="DN11" s="3">
        <v>3.46</v>
      </c>
      <c r="DO11" s="2"/>
    </row>
    <row r="12" spans="1:119" ht="16.5" customHeight="1">
      <c r="A12" s="10">
        <f t="shared" si="0"/>
        <v>6</v>
      </c>
      <c r="B12" s="2">
        <v>161325526</v>
      </c>
      <c r="C12" s="2" t="s">
        <v>4</v>
      </c>
      <c r="D12" s="2" t="s">
        <v>27</v>
      </c>
      <c r="E12" s="2" t="s">
        <v>40</v>
      </c>
      <c r="F12" s="2" t="s">
        <v>71</v>
      </c>
      <c r="G12" s="2" t="s">
        <v>85</v>
      </c>
      <c r="H12" s="2" t="s">
        <v>90</v>
      </c>
      <c r="I12" s="3" t="s">
        <v>94</v>
      </c>
      <c r="J12" s="3" t="s">
        <v>94</v>
      </c>
      <c r="K12" s="3">
        <v>6.7</v>
      </c>
      <c r="L12" s="3" t="s">
        <v>94</v>
      </c>
      <c r="M12" s="3" t="s">
        <v>94</v>
      </c>
      <c r="N12" s="3" t="s">
        <v>94</v>
      </c>
      <c r="O12" s="3">
        <v>7.3</v>
      </c>
      <c r="P12" s="3"/>
      <c r="Q12" s="4" t="s">
        <v>94</v>
      </c>
      <c r="R12" s="4"/>
      <c r="S12" s="4"/>
      <c r="T12" s="4"/>
      <c r="U12" s="4"/>
      <c r="V12" s="3">
        <v>8.9</v>
      </c>
      <c r="W12" s="3">
        <v>8.2</v>
      </c>
      <c r="X12" s="4" t="s">
        <v>94</v>
      </c>
      <c r="Y12" s="4" t="s">
        <v>94</v>
      </c>
      <c r="Z12" s="3" t="s">
        <v>94</v>
      </c>
      <c r="AA12" s="3">
        <v>7.8</v>
      </c>
      <c r="AB12" s="4" t="s">
        <v>94</v>
      </c>
      <c r="AC12" s="3" t="s">
        <v>94</v>
      </c>
      <c r="AD12" s="3" t="s">
        <v>94</v>
      </c>
      <c r="AE12" s="3" t="s">
        <v>94</v>
      </c>
      <c r="AF12" s="3" t="s">
        <v>94</v>
      </c>
      <c r="AG12" s="3" t="s">
        <v>94</v>
      </c>
      <c r="AH12" s="4" t="s">
        <v>94</v>
      </c>
      <c r="AI12" s="4" t="s">
        <v>94</v>
      </c>
      <c r="AJ12" s="4" t="s">
        <v>94</v>
      </c>
      <c r="AK12" s="4">
        <v>7.6</v>
      </c>
      <c r="AL12" s="4">
        <v>8.6</v>
      </c>
      <c r="AM12" s="4">
        <v>8.6</v>
      </c>
      <c r="AN12" s="4">
        <v>7.6</v>
      </c>
      <c r="AO12" s="4">
        <v>9.2</v>
      </c>
      <c r="AP12" s="4">
        <v>7.7</v>
      </c>
      <c r="AQ12" s="4">
        <v>8.7</v>
      </c>
      <c r="AR12" s="4">
        <v>8.1</v>
      </c>
      <c r="AS12" s="4"/>
      <c r="AT12" s="4"/>
      <c r="AU12" s="4"/>
      <c r="AV12" s="4"/>
      <c r="AW12" s="5">
        <v>51</v>
      </c>
      <c r="AX12" s="6">
        <v>0</v>
      </c>
      <c r="AY12" s="3" t="s">
        <v>94</v>
      </c>
      <c r="AZ12" s="3" t="s">
        <v>94</v>
      </c>
      <c r="BA12" s="4" t="s">
        <v>94</v>
      </c>
      <c r="BB12" s="4"/>
      <c r="BC12" s="4"/>
      <c r="BD12" s="4"/>
      <c r="BE12" s="4"/>
      <c r="BF12" s="4"/>
      <c r="BG12" s="4"/>
      <c r="BH12" s="4"/>
      <c r="BI12" s="4">
        <v>5</v>
      </c>
      <c r="BJ12" s="4"/>
      <c r="BK12" s="4"/>
      <c r="BL12" s="4"/>
      <c r="BM12" s="4">
        <v>8.4</v>
      </c>
      <c r="BN12" s="5">
        <v>5</v>
      </c>
      <c r="BO12" s="6">
        <v>0</v>
      </c>
      <c r="BP12" s="4" t="s">
        <v>94</v>
      </c>
      <c r="BQ12" s="3" t="s">
        <v>94</v>
      </c>
      <c r="BR12" s="4">
        <v>8.1</v>
      </c>
      <c r="BS12" s="4">
        <v>6.8</v>
      </c>
      <c r="BT12" s="3" t="s">
        <v>94</v>
      </c>
      <c r="BU12" s="4">
        <v>9.1</v>
      </c>
      <c r="BV12" s="3" t="s">
        <v>94</v>
      </c>
      <c r="BW12" s="4">
        <v>7.5</v>
      </c>
      <c r="BX12" s="3" t="s">
        <v>94</v>
      </c>
      <c r="BY12" s="3" t="s">
        <v>94</v>
      </c>
      <c r="BZ12" s="4" t="s">
        <v>94</v>
      </c>
      <c r="CA12" s="4" t="s">
        <v>94</v>
      </c>
      <c r="CB12" s="4">
        <v>7.6</v>
      </c>
      <c r="CC12" s="4" t="s">
        <v>94</v>
      </c>
      <c r="CD12" s="4">
        <v>7.5</v>
      </c>
      <c r="CE12" s="4"/>
      <c r="CF12" s="4" t="s">
        <v>94</v>
      </c>
      <c r="CG12" s="4" t="s">
        <v>94</v>
      </c>
      <c r="CH12" s="4" t="s">
        <v>94</v>
      </c>
      <c r="CI12" s="4" t="s">
        <v>94</v>
      </c>
      <c r="CJ12" s="4">
        <v>6.2</v>
      </c>
      <c r="CK12" s="4">
        <v>7.9</v>
      </c>
      <c r="CL12" s="5">
        <v>55</v>
      </c>
      <c r="CM12" s="6">
        <v>0</v>
      </c>
      <c r="CN12" s="4" t="s">
        <v>94</v>
      </c>
      <c r="CO12" s="4" t="s">
        <v>94</v>
      </c>
      <c r="CP12" s="4" t="s">
        <v>94</v>
      </c>
      <c r="CQ12" s="4"/>
      <c r="CR12" s="4" t="s">
        <v>94</v>
      </c>
      <c r="CS12" s="4" t="s">
        <v>94</v>
      </c>
      <c r="CT12" s="4"/>
      <c r="CU12" s="4">
        <v>7.8</v>
      </c>
      <c r="CV12" s="4" t="s">
        <v>94</v>
      </c>
      <c r="CW12" s="4">
        <v>8.5</v>
      </c>
      <c r="CX12" s="4" t="s">
        <v>94</v>
      </c>
      <c r="CY12" s="4" t="s">
        <v>94</v>
      </c>
      <c r="CZ12" s="4">
        <v>7.5</v>
      </c>
      <c r="DA12" s="4">
        <v>8.9</v>
      </c>
      <c r="DB12" s="4">
        <v>8.2</v>
      </c>
      <c r="DC12" s="4"/>
      <c r="DD12" s="4"/>
      <c r="DE12" s="5">
        <v>30</v>
      </c>
      <c r="DF12" s="6">
        <v>5</v>
      </c>
      <c r="DG12" s="5">
        <v>0</v>
      </c>
      <c r="DH12" s="6">
        <v>5</v>
      </c>
      <c r="DI12" s="5">
        <v>141</v>
      </c>
      <c r="DJ12" s="6">
        <v>5</v>
      </c>
      <c r="DK12" s="7">
        <v>138</v>
      </c>
      <c r="DL12" s="3">
        <v>52</v>
      </c>
      <c r="DM12" s="3">
        <v>7.79</v>
      </c>
      <c r="DN12" s="3">
        <v>3.39</v>
      </c>
      <c r="DO12" s="2"/>
    </row>
    <row r="13" spans="1:119" ht="16.5" customHeight="1">
      <c r="A13" s="10">
        <f t="shared" si="0"/>
        <v>7</v>
      </c>
      <c r="B13" s="2">
        <v>161325537</v>
      </c>
      <c r="C13" s="2" t="s">
        <v>3</v>
      </c>
      <c r="D13" s="2" t="s">
        <v>22</v>
      </c>
      <c r="E13" s="2" t="s">
        <v>41</v>
      </c>
      <c r="F13" s="2" t="s">
        <v>72</v>
      </c>
      <c r="G13" s="2" t="s">
        <v>85</v>
      </c>
      <c r="H13" s="2" t="s">
        <v>90</v>
      </c>
      <c r="I13" s="3" t="s">
        <v>94</v>
      </c>
      <c r="J13" s="3" t="s">
        <v>94</v>
      </c>
      <c r="K13" s="3">
        <v>7.2</v>
      </c>
      <c r="L13" s="3" t="s">
        <v>94</v>
      </c>
      <c r="M13" s="3" t="s">
        <v>94</v>
      </c>
      <c r="N13" s="3" t="s">
        <v>94</v>
      </c>
      <c r="O13" s="3">
        <v>5.8</v>
      </c>
      <c r="P13" s="3"/>
      <c r="Q13" s="4" t="s">
        <v>94</v>
      </c>
      <c r="R13" s="4"/>
      <c r="S13" s="4"/>
      <c r="T13" s="4"/>
      <c r="U13" s="4">
        <v>8.1</v>
      </c>
      <c r="V13" s="4">
        <v>6.5</v>
      </c>
      <c r="W13" s="4"/>
      <c r="X13" s="3" t="s">
        <v>94</v>
      </c>
      <c r="Y13" s="4" t="s">
        <v>94</v>
      </c>
      <c r="Z13" s="3" t="s">
        <v>94</v>
      </c>
      <c r="AA13" s="3">
        <v>7.3</v>
      </c>
      <c r="AB13" s="4" t="s">
        <v>94</v>
      </c>
      <c r="AC13" s="3" t="s">
        <v>94</v>
      </c>
      <c r="AD13" s="3" t="s">
        <v>94</v>
      </c>
      <c r="AE13" s="3" t="s">
        <v>94</v>
      </c>
      <c r="AF13" s="3" t="s">
        <v>94</v>
      </c>
      <c r="AG13" s="3" t="s">
        <v>94</v>
      </c>
      <c r="AH13" s="4" t="s">
        <v>94</v>
      </c>
      <c r="AI13" s="3" t="s">
        <v>94</v>
      </c>
      <c r="AJ13" s="4" t="s">
        <v>94</v>
      </c>
      <c r="AK13" s="4">
        <v>7.6</v>
      </c>
      <c r="AL13" s="4">
        <v>7.2</v>
      </c>
      <c r="AM13" s="4">
        <v>7.8</v>
      </c>
      <c r="AN13" s="4">
        <v>7.4</v>
      </c>
      <c r="AO13" s="4">
        <v>6.4</v>
      </c>
      <c r="AP13" s="4">
        <v>7.5</v>
      </c>
      <c r="AQ13" s="4">
        <v>7.4</v>
      </c>
      <c r="AR13" s="4">
        <v>8</v>
      </c>
      <c r="AS13" s="4"/>
      <c r="AT13" s="4"/>
      <c r="AU13" s="4"/>
      <c r="AV13" s="4"/>
      <c r="AW13" s="5">
        <v>51</v>
      </c>
      <c r="AX13" s="6">
        <v>0</v>
      </c>
      <c r="AY13" s="3" t="s">
        <v>94</v>
      </c>
      <c r="AZ13" s="3" t="s">
        <v>94</v>
      </c>
      <c r="BA13" s="4" t="s">
        <v>94</v>
      </c>
      <c r="BB13" s="4"/>
      <c r="BC13" s="4"/>
      <c r="BD13" s="4"/>
      <c r="BE13" s="4"/>
      <c r="BF13" s="4"/>
      <c r="BG13" s="4">
        <v>5.7</v>
      </c>
      <c r="BH13" s="4"/>
      <c r="BI13" s="4"/>
      <c r="BJ13" s="4"/>
      <c r="BK13" s="4"/>
      <c r="BL13" s="4"/>
      <c r="BM13" s="4">
        <v>6.9</v>
      </c>
      <c r="BN13" s="5">
        <v>5</v>
      </c>
      <c r="BO13" s="6">
        <v>0</v>
      </c>
      <c r="BP13" s="3" t="s">
        <v>94</v>
      </c>
      <c r="BQ13" s="3" t="s">
        <v>94</v>
      </c>
      <c r="BR13" s="4">
        <v>7</v>
      </c>
      <c r="BS13" s="4">
        <v>6.2</v>
      </c>
      <c r="BT13" s="3" t="s">
        <v>94</v>
      </c>
      <c r="BU13" s="4">
        <v>7.2</v>
      </c>
      <c r="BV13" s="3" t="s">
        <v>94</v>
      </c>
      <c r="BW13" s="4">
        <v>6.5</v>
      </c>
      <c r="BX13" s="3" t="s">
        <v>94</v>
      </c>
      <c r="BY13" s="3" t="s">
        <v>94</v>
      </c>
      <c r="BZ13" s="4" t="s">
        <v>94</v>
      </c>
      <c r="CA13" s="4" t="s">
        <v>94</v>
      </c>
      <c r="CB13" s="4">
        <v>7.3</v>
      </c>
      <c r="CC13" s="4" t="s">
        <v>94</v>
      </c>
      <c r="CD13" s="4">
        <v>5.9</v>
      </c>
      <c r="CE13" s="4"/>
      <c r="CF13" s="4" t="s">
        <v>94</v>
      </c>
      <c r="CG13" s="4" t="s">
        <v>94</v>
      </c>
      <c r="CH13" s="4" t="s">
        <v>94</v>
      </c>
      <c r="CI13" s="4" t="s">
        <v>94</v>
      </c>
      <c r="CJ13" s="4">
        <v>6.2</v>
      </c>
      <c r="CK13" s="4">
        <v>7.7</v>
      </c>
      <c r="CL13" s="5">
        <v>55</v>
      </c>
      <c r="CM13" s="6">
        <v>0</v>
      </c>
      <c r="CN13" s="4" t="s">
        <v>94</v>
      </c>
      <c r="CO13" s="4" t="s">
        <v>94</v>
      </c>
      <c r="CP13" s="4" t="s">
        <v>94</v>
      </c>
      <c r="CQ13" s="4"/>
      <c r="CR13" s="4" t="s">
        <v>94</v>
      </c>
      <c r="CS13" s="4" t="s">
        <v>94</v>
      </c>
      <c r="CT13" s="4"/>
      <c r="CU13" s="4">
        <v>6.6</v>
      </c>
      <c r="CV13" s="4" t="s">
        <v>94</v>
      </c>
      <c r="CW13" s="4">
        <v>7.3</v>
      </c>
      <c r="CX13" s="4" t="s">
        <v>94</v>
      </c>
      <c r="CY13" s="4" t="s">
        <v>94</v>
      </c>
      <c r="CZ13" s="4">
        <v>7.1</v>
      </c>
      <c r="DA13" s="4">
        <v>8.8</v>
      </c>
      <c r="DB13" s="4">
        <v>7.6</v>
      </c>
      <c r="DC13" s="4"/>
      <c r="DD13" s="4"/>
      <c r="DE13" s="5">
        <v>30</v>
      </c>
      <c r="DF13" s="6">
        <v>5</v>
      </c>
      <c r="DG13" s="5">
        <v>0</v>
      </c>
      <c r="DH13" s="6">
        <v>5</v>
      </c>
      <c r="DI13" s="5">
        <v>141</v>
      </c>
      <c r="DJ13" s="6">
        <v>5</v>
      </c>
      <c r="DK13" s="7">
        <v>138</v>
      </c>
      <c r="DL13" s="3">
        <v>52</v>
      </c>
      <c r="DM13" s="3">
        <v>6.96</v>
      </c>
      <c r="DN13" s="3">
        <v>2.84</v>
      </c>
      <c r="DO13" s="2"/>
    </row>
    <row r="14" spans="1:119" ht="16.5" customHeight="1">
      <c r="A14" s="10">
        <f t="shared" si="0"/>
        <v>8</v>
      </c>
      <c r="B14" s="2">
        <v>1920260994</v>
      </c>
      <c r="C14" s="2" t="s">
        <v>4</v>
      </c>
      <c r="D14" s="2" t="s">
        <v>25</v>
      </c>
      <c r="E14" s="2" t="s">
        <v>42</v>
      </c>
      <c r="F14" s="2" t="s">
        <v>73</v>
      </c>
      <c r="G14" s="2" t="s">
        <v>85</v>
      </c>
      <c r="H14" s="2" t="s">
        <v>90</v>
      </c>
      <c r="I14" s="3">
        <v>8.3</v>
      </c>
      <c r="J14" s="3">
        <v>7.4</v>
      </c>
      <c r="K14" s="3">
        <v>5.4</v>
      </c>
      <c r="L14" s="3" t="s">
        <v>94</v>
      </c>
      <c r="M14" s="3">
        <v>9.5</v>
      </c>
      <c r="N14" s="3" t="s">
        <v>94</v>
      </c>
      <c r="O14" s="3" t="s">
        <v>94</v>
      </c>
      <c r="P14" s="4"/>
      <c r="Q14" s="4" t="s">
        <v>94</v>
      </c>
      <c r="R14" s="4"/>
      <c r="S14" s="4"/>
      <c r="T14" s="4"/>
      <c r="U14" s="4"/>
      <c r="V14" s="3">
        <v>7.8</v>
      </c>
      <c r="W14" s="3">
        <v>7.9</v>
      </c>
      <c r="X14" s="4">
        <v>7.9</v>
      </c>
      <c r="Y14" s="4" t="s">
        <v>94</v>
      </c>
      <c r="Z14" s="3" t="s">
        <v>94</v>
      </c>
      <c r="AA14" s="3" t="s">
        <v>94</v>
      </c>
      <c r="AB14" s="4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4" t="s">
        <v>94</v>
      </c>
      <c r="AH14" s="4" t="s">
        <v>94</v>
      </c>
      <c r="AI14" s="4" t="s">
        <v>94</v>
      </c>
      <c r="AJ14" s="4" t="s">
        <v>94</v>
      </c>
      <c r="AK14" s="4">
        <v>7.9</v>
      </c>
      <c r="AL14" s="4">
        <v>9</v>
      </c>
      <c r="AM14" s="4">
        <v>8.6</v>
      </c>
      <c r="AN14" s="4">
        <v>7.6</v>
      </c>
      <c r="AO14" s="4">
        <v>9</v>
      </c>
      <c r="AP14" s="4">
        <v>7.8</v>
      </c>
      <c r="AQ14" s="4">
        <v>9</v>
      </c>
      <c r="AR14" s="4">
        <v>8.7</v>
      </c>
      <c r="AS14" s="4"/>
      <c r="AT14" s="4"/>
      <c r="AU14" s="4"/>
      <c r="AV14" s="4"/>
      <c r="AW14" s="5">
        <v>51</v>
      </c>
      <c r="AX14" s="6">
        <v>0</v>
      </c>
      <c r="AY14" s="3" t="s">
        <v>94</v>
      </c>
      <c r="AZ14" s="3" t="s">
        <v>94</v>
      </c>
      <c r="BA14" s="4" t="s">
        <v>94</v>
      </c>
      <c r="BB14" s="4"/>
      <c r="BC14" s="4"/>
      <c r="BD14" s="4"/>
      <c r="BE14" s="4"/>
      <c r="BF14" s="4"/>
      <c r="BG14" s="4">
        <v>8.4</v>
      </c>
      <c r="BH14" s="4"/>
      <c r="BI14" s="4"/>
      <c r="BJ14" s="4"/>
      <c r="BK14" s="4"/>
      <c r="BL14" s="4"/>
      <c r="BM14" s="4">
        <v>7.6</v>
      </c>
      <c r="BN14" s="5">
        <v>5</v>
      </c>
      <c r="BO14" s="6">
        <v>0</v>
      </c>
      <c r="BP14" s="3" t="s">
        <v>94</v>
      </c>
      <c r="BQ14" s="4" t="s">
        <v>94</v>
      </c>
      <c r="BR14" s="4">
        <v>7.7</v>
      </c>
      <c r="BS14" s="4">
        <v>7.3</v>
      </c>
      <c r="BT14" s="4" t="s">
        <v>94</v>
      </c>
      <c r="BU14" s="4" t="s">
        <v>94</v>
      </c>
      <c r="BV14" s="3" t="s">
        <v>94</v>
      </c>
      <c r="BW14" s="4">
        <v>7.2</v>
      </c>
      <c r="BX14" s="3" t="s">
        <v>94</v>
      </c>
      <c r="BY14" s="3">
        <v>7.4</v>
      </c>
      <c r="BZ14" s="4" t="s">
        <v>94</v>
      </c>
      <c r="CA14" s="4" t="s">
        <v>94</v>
      </c>
      <c r="CB14" s="4">
        <v>7.5</v>
      </c>
      <c r="CC14" s="4" t="s">
        <v>94</v>
      </c>
      <c r="CD14" s="4" t="s">
        <v>94</v>
      </c>
      <c r="CE14" s="4"/>
      <c r="CF14" s="4">
        <v>7.4</v>
      </c>
      <c r="CG14" s="4">
        <v>6.7</v>
      </c>
      <c r="CH14" s="3" t="s">
        <v>94</v>
      </c>
      <c r="CI14" s="4" t="s">
        <v>94</v>
      </c>
      <c r="CJ14" s="4" t="s">
        <v>94</v>
      </c>
      <c r="CK14" s="4">
        <v>9</v>
      </c>
      <c r="CL14" s="5">
        <v>55</v>
      </c>
      <c r="CM14" s="6">
        <v>0</v>
      </c>
      <c r="CN14" s="4" t="s">
        <v>94</v>
      </c>
      <c r="CO14" s="4"/>
      <c r="CP14" s="4"/>
      <c r="CQ14" s="4"/>
      <c r="CR14" s="4"/>
      <c r="CS14" s="4" t="s">
        <v>94</v>
      </c>
      <c r="CT14" s="4"/>
      <c r="CU14" s="4">
        <v>7.5</v>
      </c>
      <c r="CV14" s="4" t="s">
        <v>94</v>
      </c>
      <c r="CW14" s="4">
        <v>6.6</v>
      </c>
      <c r="CX14" s="4" t="s">
        <v>94</v>
      </c>
      <c r="CY14" s="4" t="s">
        <v>94</v>
      </c>
      <c r="CZ14" s="4">
        <v>8.2</v>
      </c>
      <c r="DA14" s="4">
        <v>8.5</v>
      </c>
      <c r="DB14" s="4">
        <v>8.2</v>
      </c>
      <c r="DC14" s="4"/>
      <c r="DD14" s="4"/>
      <c r="DE14" s="5">
        <v>23</v>
      </c>
      <c r="DF14" s="6">
        <v>5</v>
      </c>
      <c r="DG14" s="5">
        <v>0</v>
      </c>
      <c r="DH14" s="6">
        <v>5</v>
      </c>
      <c r="DI14" s="5">
        <v>134</v>
      </c>
      <c r="DJ14" s="6">
        <v>5</v>
      </c>
      <c r="DK14" s="7">
        <v>138</v>
      </c>
      <c r="DL14" s="3">
        <v>57</v>
      </c>
      <c r="DM14" s="3">
        <v>7.71</v>
      </c>
      <c r="DN14" s="3">
        <v>3.27</v>
      </c>
      <c r="DO14" s="2"/>
    </row>
    <row r="15" spans="1:119" ht="16.5" customHeight="1">
      <c r="A15" s="10">
        <f t="shared" si="0"/>
        <v>9</v>
      </c>
      <c r="B15" s="2">
        <v>1921255426</v>
      </c>
      <c r="C15" s="2" t="s">
        <v>3</v>
      </c>
      <c r="D15" s="2" t="s">
        <v>29</v>
      </c>
      <c r="E15" s="2" t="s">
        <v>43</v>
      </c>
      <c r="F15" s="2" t="s">
        <v>74</v>
      </c>
      <c r="G15" s="2" t="s">
        <v>39</v>
      </c>
      <c r="H15" s="2" t="s">
        <v>90</v>
      </c>
      <c r="I15" s="3">
        <v>7</v>
      </c>
      <c r="J15" s="3">
        <v>6.6</v>
      </c>
      <c r="K15" s="3">
        <v>4</v>
      </c>
      <c r="L15" s="3" t="s">
        <v>94</v>
      </c>
      <c r="M15" s="3">
        <v>8.3</v>
      </c>
      <c r="N15" s="4" t="s">
        <v>94</v>
      </c>
      <c r="O15" s="4" t="s">
        <v>94</v>
      </c>
      <c r="P15" s="4"/>
      <c r="Q15" s="4" t="s">
        <v>94</v>
      </c>
      <c r="R15" s="4"/>
      <c r="S15" s="4"/>
      <c r="T15" s="4"/>
      <c r="U15" s="4"/>
      <c r="V15" s="3">
        <v>7.5</v>
      </c>
      <c r="W15" s="4">
        <v>8.1</v>
      </c>
      <c r="X15" s="4">
        <v>8.1</v>
      </c>
      <c r="Y15" s="4" t="s">
        <v>94</v>
      </c>
      <c r="Z15" s="3" t="s">
        <v>94</v>
      </c>
      <c r="AA15" s="3" t="s">
        <v>94</v>
      </c>
      <c r="AB15" s="4" t="s">
        <v>94</v>
      </c>
      <c r="AC15" s="3" t="s">
        <v>94</v>
      </c>
      <c r="AD15" s="3" t="s">
        <v>94</v>
      </c>
      <c r="AE15" s="3" t="s">
        <v>94</v>
      </c>
      <c r="AF15" s="3" t="s">
        <v>94</v>
      </c>
      <c r="AG15" s="3" t="s">
        <v>94</v>
      </c>
      <c r="AH15" s="3" t="s">
        <v>94</v>
      </c>
      <c r="AI15" s="3" t="s">
        <v>94</v>
      </c>
      <c r="AJ15" s="4" t="s">
        <v>94</v>
      </c>
      <c r="AK15" s="4">
        <v>8.2</v>
      </c>
      <c r="AL15" s="4">
        <v>8.3</v>
      </c>
      <c r="AM15" s="4">
        <v>8.8</v>
      </c>
      <c r="AN15" s="4">
        <v>6.6</v>
      </c>
      <c r="AO15" s="4">
        <v>8.7</v>
      </c>
      <c r="AP15" s="4">
        <v>6.2</v>
      </c>
      <c r="AQ15" s="4">
        <v>8.3</v>
      </c>
      <c r="AR15" s="4">
        <v>7.2</v>
      </c>
      <c r="AS15" s="4"/>
      <c r="AT15" s="4"/>
      <c r="AU15" s="4"/>
      <c r="AV15" s="4"/>
      <c r="AW15" s="5">
        <v>51</v>
      </c>
      <c r="AX15" s="6">
        <v>0</v>
      </c>
      <c r="AY15" s="3" t="s">
        <v>94</v>
      </c>
      <c r="AZ15" s="3" t="s">
        <v>94</v>
      </c>
      <c r="BA15" s="4" t="s">
        <v>94</v>
      </c>
      <c r="BB15" s="4"/>
      <c r="BC15" s="4"/>
      <c r="BD15" s="4"/>
      <c r="BE15" s="4"/>
      <c r="BF15" s="4"/>
      <c r="BG15" s="4">
        <v>9.3</v>
      </c>
      <c r="BH15" s="4"/>
      <c r="BI15" s="4"/>
      <c r="BJ15" s="4"/>
      <c r="BK15" s="4"/>
      <c r="BL15" s="4"/>
      <c r="BM15" s="4">
        <v>6.8</v>
      </c>
      <c r="BN15" s="5">
        <v>5</v>
      </c>
      <c r="BO15" s="6">
        <v>0</v>
      </c>
      <c r="BP15" s="3" t="s">
        <v>94</v>
      </c>
      <c r="BQ15" s="3" t="s">
        <v>94</v>
      </c>
      <c r="BR15" s="4">
        <v>7.1</v>
      </c>
      <c r="BS15" s="4">
        <v>8.8</v>
      </c>
      <c r="BT15" s="3" t="s">
        <v>94</v>
      </c>
      <c r="BU15" s="3" t="s">
        <v>94</v>
      </c>
      <c r="BV15" s="3" t="s">
        <v>94</v>
      </c>
      <c r="BW15" s="4">
        <v>6.1</v>
      </c>
      <c r="BX15" s="3" t="s">
        <v>94</v>
      </c>
      <c r="BY15" s="3">
        <v>7.5</v>
      </c>
      <c r="BZ15" s="4" t="s">
        <v>94</v>
      </c>
      <c r="CA15" s="4" t="s">
        <v>94</v>
      </c>
      <c r="CB15" s="4">
        <v>7.1</v>
      </c>
      <c r="CC15" s="4">
        <v>5.7</v>
      </c>
      <c r="CD15" s="4" t="s">
        <v>94</v>
      </c>
      <c r="CE15" s="4"/>
      <c r="CF15" s="4">
        <v>8.4</v>
      </c>
      <c r="CG15" s="4">
        <v>6.9</v>
      </c>
      <c r="CH15" s="4" t="s">
        <v>94</v>
      </c>
      <c r="CI15" s="4" t="s">
        <v>94</v>
      </c>
      <c r="CJ15" s="4" t="s">
        <v>94</v>
      </c>
      <c r="CK15" s="4">
        <v>9</v>
      </c>
      <c r="CL15" s="5">
        <v>55</v>
      </c>
      <c r="CM15" s="6">
        <v>0</v>
      </c>
      <c r="CN15" s="4" t="s">
        <v>94</v>
      </c>
      <c r="CO15" s="4"/>
      <c r="CP15" s="4"/>
      <c r="CQ15" s="4"/>
      <c r="CR15" s="4"/>
      <c r="CS15" s="4" t="s">
        <v>94</v>
      </c>
      <c r="CT15" s="4"/>
      <c r="CU15" s="4">
        <v>7.4</v>
      </c>
      <c r="CV15" s="4" t="s">
        <v>94</v>
      </c>
      <c r="CW15" s="4">
        <v>8.9</v>
      </c>
      <c r="CX15" s="4" t="s">
        <v>94</v>
      </c>
      <c r="CY15" s="4" t="s">
        <v>94</v>
      </c>
      <c r="CZ15" s="4">
        <v>6.8</v>
      </c>
      <c r="DA15" s="4">
        <v>8.5</v>
      </c>
      <c r="DB15" s="4">
        <v>8</v>
      </c>
      <c r="DC15" s="4"/>
      <c r="DD15" s="4"/>
      <c r="DE15" s="5">
        <v>23</v>
      </c>
      <c r="DF15" s="6">
        <v>5</v>
      </c>
      <c r="DG15" s="5">
        <v>0</v>
      </c>
      <c r="DH15" s="6">
        <v>5</v>
      </c>
      <c r="DI15" s="5">
        <v>134</v>
      </c>
      <c r="DJ15" s="6">
        <v>5</v>
      </c>
      <c r="DK15" s="7">
        <v>138</v>
      </c>
      <c r="DL15" s="3">
        <v>60</v>
      </c>
      <c r="DM15" s="3">
        <v>7.42</v>
      </c>
      <c r="DN15" s="3">
        <v>3.14</v>
      </c>
      <c r="DO15" s="2"/>
    </row>
    <row r="16" spans="1:119" ht="16.5" customHeight="1">
      <c r="A16" s="10">
        <f t="shared" si="0"/>
        <v>10</v>
      </c>
      <c r="B16" s="2">
        <v>161325587</v>
      </c>
      <c r="C16" s="2" t="s">
        <v>5</v>
      </c>
      <c r="D16" s="2" t="s">
        <v>23</v>
      </c>
      <c r="E16" s="2" t="s">
        <v>18</v>
      </c>
      <c r="F16" s="2" t="s">
        <v>75</v>
      </c>
      <c r="G16" s="2" t="s">
        <v>85</v>
      </c>
      <c r="H16" s="2" t="s">
        <v>90</v>
      </c>
      <c r="I16" s="3" t="s">
        <v>94</v>
      </c>
      <c r="J16" s="3" t="s">
        <v>94</v>
      </c>
      <c r="K16" s="3">
        <v>7</v>
      </c>
      <c r="L16" s="3" t="s">
        <v>94</v>
      </c>
      <c r="M16" s="3" t="s">
        <v>94</v>
      </c>
      <c r="N16" s="3" t="s">
        <v>94</v>
      </c>
      <c r="O16" s="3">
        <v>7.3</v>
      </c>
      <c r="P16" s="4"/>
      <c r="Q16" s="3" t="s">
        <v>94</v>
      </c>
      <c r="R16" s="4"/>
      <c r="S16" s="4"/>
      <c r="T16" s="4"/>
      <c r="U16" s="4"/>
      <c r="V16" s="3">
        <v>8.2</v>
      </c>
      <c r="W16" s="3">
        <v>8.3</v>
      </c>
      <c r="X16" s="3" t="s">
        <v>94</v>
      </c>
      <c r="Y16" s="3" t="s">
        <v>94</v>
      </c>
      <c r="Z16" s="3" t="s">
        <v>94</v>
      </c>
      <c r="AA16" s="3">
        <v>7.4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>
        <v>7.6</v>
      </c>
      <c r="AL16" s="3">
        <v>8.7</v>
      </c>
      <c r="AM16" s="3">
        <v>8.4</v>
      </c>
      <c r="AN16" s="3">
        <v>7.3</v>
      </c>
      <c r="AO16" s="3">
        <v>8.1</v>
      </c>
      <c r="AP16" s="3">
        <v>6.9</v>
      </c>
      <c r="AQ16" s="3">
        <v>6.9</v>
      </c>
      <c r="AR16" s="3">
        <v>7.1</v>
      </c>
      <c r="AS16" s="4"/>
      <c r="AT16" s="4"/>
      <c r="AU16" s="4"/>
      <c r="AV16" s="4"/>
      <c r="AW16" s="5">
        <v>51</v>
      </c>
      <c r="AX16" s="6">
        <v>0</v>
      </c>
      <c r="AY16" s="3" t="s">
        <v>94</v>
      </c>
      <c r="AZ16" s="3" t="s">
        <v>94</v>
      </c>
      <c r="BA16" s="3" t="s">
        <v>94</v>
      </c>
      <c r="BB16" s="4"/>
      <c r="BC16" s="4"/>
      <c r="BD16" s="4"/>
      <c r="BE16" s="4"/>
      <c r="BF16" s="4"/>
      <c r="BG16" s="3">
        <v>7.4</v>
      </c>
      <c r="BH16" s="4"/>
      <c r="BI16" s="4"/>
      <c r="BJ16" s="4"/>
      <c r="BK16" s="4"/>
      <c r="BL16" s="4"/>
      <c r="BM16" s="3">
        <v>7.1</v>
      </c>
      <c r="BN16" s="5">
        <v>5</v>
      </c>
      <c r="BO16" s="6">
        <v>0</v>
      </c>
      <c r="BP16" s="3" t="s">
        <v>94</v>
      </c>
      <c r="BQ16" s="3" t="s">
        <v>94</v>
      </c>
      <c r="BR16" s="3">
        <v>7.6</v>
      </c>
      <c r="BS16" s="3">
        <v>7.9</v>
      </c>
      <c r="BT16" s="3" t="s">
        <v>94</v>
      </c>
      <c r="BU16" s="3">
        <v>8.7</v>
      </c>
      <c r="BV16" s="3" t="s">
        <v>94</v>
      </c>
      <c r="BW16" s="3">
        <v>8.1</v>
      </c>
      <c r="BX16" s="3" t="s">
        <v>94</v>
      </c>
      <c r="BY16" s="3" t="s">
        <v>94</v>
      </c>
      <c r="BZ16" s="3" t="s">
        <v>94</v>
      </c>
      <c r="CA16" s="3" t="s">
        <v>94</v>
      </c>
      <c r="CB16" s="3">
        <v>7.8</v>
      </c>
      <c r="CC16" s="3" t="s">
        <v>94</v>
      </c>
      <c r="CD16" s="3">
        <v>6.7</v>
      </c>
      <c r="CE16" s="4"/>
      <c r="CF16" s="3" t="s">
        <v>94</v>
      </c>
      <c r="CG16" s="3" t="s">
        <v>94</v>
      </c>
      <c r="CH16" s="3" t="s">
        <v>94</v>
      </c>
      <c r="CI16" s="3" t="s">
        <v>94</v>
      </c>
      <c r="CJ16" s="3">
        <v>6</v>
      </c>
      <c r="CK16" s="3">
        <v>8.6</v>
      </c>
      <c r="CL16" s="5">
        <v>55</v>
      </c>
      <c r="CM16" s="6">
        <v>0</v>
      </c>
      <c r="CN16" s="3" t="s">
        <v>94</v>
      </c>
      <c r="CO16" s="3" t="s">
        <v>94</v>
      </c>
      <c r="CP16" s="3" t="s">
        <v>94</v>
      </c>
      <c r="CQ16" s="4"/>
      <c r="CR16" s="3" t="s">
        <v>94</v>
      </c>
      <c r="CS16" s="3" t="s">
        <v>94</v>
      </c>
      <c r="CT16" s="4"/>
      <c r="CU16" s="3">
        <v>5.8</v>
      </c>
      <c r="CV16" s="3" t="s">
        <v>94</v>
      </c>
      <c r="CW16" s="3">
        <v>8.2</v>
      </c>
      <c r="CX16" s="3" t="s">
        <v>94</v>
      </c>
      <c r="CY16" s="3" t="s">
        <v>94</v>
      </c>
      <c r="CZ16" s="4">
        <v>6.7</v>
      </c>
      <c r="DA16" s="3">
        <v>8.8</v>
      </c>
      <c r="DB16" s="4">
        <v>7.6</v>
      </c>
      <c r="DC16" s="4"/>
      <c r="DD16" s="4"/>
      <c r="DE16" s="5">
        <v>30</v>
      </c>
      <c r="DF16" s="6">
        <v>5</v>
      </c>
      <c r="DG16" s="5">
        <v>0</v>
      </c>
      <c r="DH16" s="6">
        <v>5</v>
      </c>
      <c r="DI16" s="5">
        <v>141</v>
      </c>
      <c r="DJ16" s="6">
        <v>5</v>
      </c>
      <c r="DK16" s="7">
        <v>138</v>
      </c>
      <c r="DL16" s="3">
        <v>52</v>
      </c>
      <c r="DM16" s="3">
        <v>7.48</v>
      </c>
      <c r="DN16" s="3">
        <v>3.17</v>
      </c>
      <c r="DO16" s="2"/>
    </row>
    <row r="17" spans="1:119" ht="16.5" customHeight="1">
      <c r="A17" s="10">
        <f t="shared" si="0"/>
        <v>11</v>
      </c>
      <c r="B17" s="2">
        <v>161325617</v>
      </c>
      <c r="C17" s="2" t="s">
        <v>6</v>
      </c>
      <c r="D17" s="2" t="s">
        <v>30</v>
      </c>
      <c r="E17" s="2" t="s">
        <v>28</v>
      </c>
      <c r="F17" s="2" t="s">
        <v>76</v>
      </c>
      <c r="G17" s="2" t="s">
        <v>85</v>
      </c>
      <c r="H17" s="2" t="s">
        <v>90</v>
      </c>
      <c r="I17" s="3" t="s">
        <v>94</v>
      </c>
      <c r="J17" s="3" t="s">
        <v>94</v>
      </c>
      <c r="K17" s="3">
        <v>8.4</v>
      </c>
      <c r="L17" s="3" t="s">
        <v>94</v>
      </c>
      <c r="M17" s="3" t="s">
        <v>94</v>
      </c>
      <c r="N17" s="3" t="s">
        <v>94</v>
      </c>
      <c r="O17" s="3">
        <v>7.5</v>
      </c>
      <c r="P17" s="3"/>
      <c r="Q17" s="4" t="s">
        <v>94</v>
      </c>
      <c r="R17" s="4"/>
      <c r="S17" s="4"/>
      <c r="T17" s="4"/>
      <c r="U17" s="4">
        <v>8.5</v>
      </c>
      <c r="V17" s="3">
        <v>8.4</v>
      </c>
      <c r="W17" s="3"/>
      <c r="X17" s="4" t="s">
        <v>94</v>
      </c>
      <c r="Y17" s="4" t="s">
        <v>94</v>
      </c>
      <c r="Z17" s="3" t="s">
        <v>94</v>
      </c>
      <c r="AA17" s="3">
        <v>7.5</v>
      </c>
      <c r="AB17" s="4" t="s">
        <v>94</v>
      </c>
      <c r="AC17" s="3" t="s">
        <v>94</v>
      </c>
      <c r="AD17" s="3" t="s">
        <v>94</v>
      </c>
      <c r="AE17" s="3" t="s">
        <v>94</v>
      </c>
      <c r="AF17" s="3" t="s">
        <v>94</v>
      </c>
      <c r="AG17" s="3" t="s">
        <v>94</v>
      </c>
      <c r="AH17" s="3" t="s">
        <v>94</v>
      </c>
      <c r="AI17" s="4" t="s">
        <v>94</v>
      </c>
      <c r="AJ17" s="4" t="s">
        <v>94</v>
      </c>
      <c r="AK17" s="4">
        <v>8.4</v>
      </c>
      <c r="AL17" s="4">
        <v>9.1</v>
      </c>
      <c r="AM17" s="4">
        <v>9.5</v>
      </c>
      <c r="AN17" s="4">
        <v>8.5</v>
      </c>
      <c r="AO17" s="4">
        <v>9</v>
      </c>
      <c r="AP17" s="4">
        <v>8.4</v>
      </c>
      <c r="AQ17" s="4">
        <v>9.3</v>
      </c>
      <c r="AR17" s="4">
        <v>9.3</v>
      </c>
      <c r="AS17" s="4"/>
      <c r="AT17" s="4"/>
      <c r="AU17" s="4"/>
      <c r="AV17" s="4"/>
      <c r="AW17" s="5">
        <v>51</v>
      </c>
      <c r="AX17" s="6">
        <v>0</v>
      </c>
      <c r="AY17" s="3" t="s">
        <v>94</v>
      </c>
      <c r="AZ17" s="3" t="s">
        <v>94</v>
      </c>
      <c r="BA17" s="4" t="s">
        <v>94</v>
      </c>
      <c r="BB17" s="4"/>
      <c r="BC17" s="4"/>
      <c r="BD17" s="4"/>
      <c r="BE17" s="4"/>
      <c r="BF17" s="4"/>
      <c r="BG17" s="4">
        <v>7</v>
      </c>
      <c r="BH17" s="4"/>
      <c r="BI17" s="4"/>
      <c r="BJ17" s="4"/>
      <c r="BK17" s="4"/>
      <c r="BL17" s="4"/>
      <c r="BM17" s="4">
        <v>7.7</v>
      </c>
      <c r="BN17" s="5">
        <v>5</v>
      </c>
      <c r="BO17" s="6">
        <v>0</v>
      </c>
      <c r="BP17" s="3" t="s">
        <v>94</v>
      </c>
      <c r="BQ17" s="4" t="s">
        <v>94</v>
      </c>
      <c r="BR17" s="4">
        <v>6.8</v>
      </c>
      <c r="BS17" s="4">
        <v>8.1</v>
      </c>
      <c r="BT17" s="3" t="s">
        <v>94</v>
      </c>
      <c r="BU17" s="4">
        <v>8.5</v>
      </c>
      <c r="BV17" s="3" t="s">
        <v>94</v>
      </c>
      <c r="BW17" s="4">
        <v>7.7</v>
      </c>
      <c r="BX17" s="3" t="s">
        <v>94</v>
      </c>
      <c r="BY17" s="3" t="s">
        <v>94</v>
      </c>
      <c r="BZ17" s="4" t="s">
        <v>94</v>
      </c>
      <c r="CA17" s="4" t="s">
        <v>94</v>
      </c>
      <c r="CB17" s="4">
        <v>7.8</v>
      </c>
      <c r="CC17" s="4" t="s">
        <v>94</v>
      </c>
      <c r="CD17" s="4">
        <v>7.8</v>
      </c>
      <c r="CE17" s="4"/>
      <c r="CF17" s="4" t="s">
        <v>94</v>
      </c>
      <c r="CG17" s="4" t="s">
        <v>94</v>
      </c>
      <c r="CH17" s="4" t="s">
        <v>94</v>
      </c>
      <c r="CI17" s="4" t="s">
        <v>94</v>
      </c>
      <c r="CJ17" s="4">
        <v>6.3</v>
      </c>
      <c r="CK17" s="4">
        <v>9</v>
      </c>
      <c r="CL17" s="5">
        <v>55</v>
      </c>
      <c r="CM17" s="6">
        <v>0</v>
      </c>
      <c r="CN17" s="4"/>
      <c r="CO17" s="4"/>
      <c r="CP17" s="4" t="s">
        <v>94</v>
      </c>
      <c r="CQ17" s="4"/>
      <c r="CR17" s="4" t="s">
        <v>94</v>
      </c>
      <c r="CS17" s="4" t="s">
        <v>94</v>
      </c>
      <c r="CT17" s="4"/>
      <c r="CU17" s="4" t="s">
        <v>94</v>
      </c>
      <c r="CV17" s="4">
        <v>8.6</v>
      </c>
      <c r="CW17" s="4">
        <v>8.3</v>
      </c>
      <c r="CX17" s="4" t="s">
        <v>94</v>
      </c>
      <c r="CY17" s="4" t="s">
        <v>94</v>
      </c>
      <c r="CZ17" s="4" t="s">
        <v>94</v>
      </c>
      <c r="DA17" s="4">
        <v>8.5</v>
      </c>
      <c r="DB17" s="4">
        <v>7.4</v>
      </c>
      <c r="DC17" s="4"/>
      <c r="DD17" s="4"/>
      <c r="DE17" s="5">
        <v>26</v>
      </c>
      <c r="DF17" s="6">
        <v>5</v>
      </c>
      <c r="DG17" s="5">
        <v>0</v>
      </c>
      <c r="DH17" s="6">
        <v>5</v>
      </c>
      <c r="DI17" s="5">
        <v>137</v>
      </c>
      <c r="DJ17" s="6">
        <v>5</v>
      </c>
      <c r="DK17" s="7">
        <v>138</v>
      </c>
      <c r="DL17" s="3">
        <v>49</v>
      </c>
      <c r="DM17" s="3">
        <v>8.06</v>
      </c>
      <c r="DN17" s="3">
        <v>3.53</v>
      </c>
      <c r="DO17" s="2"/>
    </row>
    <row r="18" spans="1:119" ht="16.5" customHeight="1">
      <c r="A18" s="10">
        <f t="shared" si="0"/>
        <v>12</v>
      </c>
      <c r="B18" s="2">
        <v>1920255424</v>
      </c>
      <c r="C18" s="2" t="s">
        <v>6</v>
      </c>
      <c r="D18" s="2" t="s">
        <v>15</v>
      </c>
      <c r="E18" s="2" t="s">
        <v>44</v>
      </c>
      <c r="F18" s="2" t="s">
        <v>77</v>
      </c>
      <c r="G18" s="2" t="s">
        <v>85</v>
      </c>
      <c r="H18" s="2" t="s">
        <v>90</v>
      </c>
      <c r="I18" s="3">
        <v>8.4</v>
      </c>
      <c r="J18" s="3">
        <v>7.2</v>
      </c>
      <c r="K18" s="3">
        <v>6.9</v>
      </c>
      <c r="L18" s="3" t="s">
        <v>94</v>
      </c>
      <c r="M18" s="3">
        <v>9.1</v>
      </c>
      <c r="N18" s="3" t="s">
        <v>94</v>
      </c>
      <c r="O18" s="3">
        <v>7.1</v>
      </c>
      <c r="P18" s="3"/>
      <c r="Q18" s="4" t="s">
        <v>94</v>
      </c>
      <c r="R18" s="4"/>
      <c r="S18" s="4"/>
      <c r="T18" s="4"/>
      <c r="U18" s="4"/>
      <c r="V18" s="3">
        <v>9.1</v>
      </c>
      <c r="W18" s="3">
        <v>7.3</v>
      </c>
      <c r="X18" s="4">
        <v>8.4</v>
      </c>
      <c r="Y18" s="4" t="s">
        <v>94</v>
      </c>
      <c r="Z18" s="3" t="s">
        <v>94</v>
      </c>
      <c r="AA18" s="3" t="s">
        <v>94</v>
      </c>
      <c r="AB18" s="4" t="s">
        <v>94</v>
      </c>
      <c r="AC18" s="3" t="s">
        <v>94</v>
      </c>
      <c r="AD18" s="3" t="s">
        <v>94</v>
      </c>
      <c r="AE18" s="3" t="s">
        <v>94</v>
      </c>
      <c r="AF18" s="3" t="s">
        <v>94</v>
      </c>
      <c r="AG18" s="4" t="s">
        <v>94</v>
      </c>
      <c r="AH18" s="4" t="s">
        <v>94</v>
      </c>
      <c r="AI18" s="4" t="s">
        <v>94</v>
      </c>
      <c r="AJ18" s="4" t="s">
        <v>94</v>
      </c>
      <c r="AK18" s="4">
        <v>8.3</v>
      </c>
      <c r="AL18" s="4">
        <v>6.8</v>
      </c>
      <c r="AM18" s="4">
        <v>8.3</v>
      </c>
      <c r="AN18" s="4">
        <v>7.4</v>
      </c>
      <c r="AO18" s="4">
        <v>9.3</v>
      </c>
      <c r="AP18" s="4">
        <v>6.7</v>
      </c>
      <c r="AQ18" s="4">
        <v>8.6</v>
      </c>
      <c r="AR18" s="4">
        <v>7.3</v>
      </c>
      <c r="AS18" s="4"/>
      <c r="AT18" s="4"/>
      <c r="AU18" s="4"/>
      <c r="AV18" s="4"/>
      <c r="AW18" s="5">
        <v>51</v>
      </c>
      <c r="AX18" s="6">
        <v>0</v>
      </c>
      <c r="AY18" s="3" t="s">
        <v>94</v>
      </c>
      <c r="AZ18" s="3" t="s">
        <v>94</v>
      </c>
      <c r="BA18" s="4" t="s">
        <v>94</v>
      </c>
      <c r="BB18" s="4"/>
      <c r="BC18" s="4"/>
      <c r="BD18" s="4"/>
      <c r="BE18" s="4"/>
      <c r="BF18" s="4"/>
      <c r="BG18" s="4"/>
      <c r="BH18" s="4"/>
      <c r="BI18" s="4">
        <v>8.9</v>
      </c>
      <c r="BJ18" s="4"/>
      <c r="BK18" s="4"/>
      <c r="BL18" s="4"/>
      <c r="BM18" s="4">
        <v>6.6</v>
      </c>
      <c r="BN18" s="5">
        <v>5</v>
      </c>
      <c r="BO18" s="6">
        <v>0</v>
      </c>
      <c r="BP18" s="4" t="s">
        <v>94</v>
      </c>
      <c r="BQ18" s="3">
        <v>9.3</v>
      </c>
      <c r="BR18" s="4">
        <v>6.2</v>
      </c>
      <c r="BS18" s="4">
        <v>7</v>
      </c>
      <c r="BT18" s="3" t="s">
        <v>94</v>
      </c>
      <c r="BU18" s="4" t="s">
        <v>94</v>
      </c>
      <c r="BV18" s="3" t="s">
        <v>94</v>
      </c>
      <c r="BW18" s="4">
        <v>7</v>
      </c>
      <c r="BX18" s="3" t="s">
        <v>94</v>
      </c>
      <c r="BY18" s="3">
        <v>9.4</v>
      </c>
      <c r="BZ18" s="4" t="s">
        <v>94</v>
      </c>
      <c r="CA18" s="4" t="s">
        <v>94</v>
      </c>
      <c r="CB18" s="4">
        <v>8.5</v>
      </c>
      <c r="CC18" s="4">
        <v>6.3</v>
      </c>
      <c r="CD18" s="4" t="s">
        <v>94</v>
      </c>
      <c r="CE18" s="4"/>
      <c r="CF18" s="4" t="s">
        <v>94</v>
      </c>
      <c r="CG18" s="4">
        <v>7.9</v>
      </c>
      <c r="CH18" s="4" t="s">
        <v>94</v>
      </c>
      <c r="CI18" s="4" t="s">
        <v>94</v>
      </c>
      <c r="CJ18" s="4">
        <v>8.2</v>
      </c>
      <c r="CK18" s="4">
        <v>8.7</v>
      </c>
      <c r="CL18" s="5">
        <v>55</v>
      </c>
      <c r="CM18" s="6">
        <v>0</v>
      </c>
      <c r="CN18" s="4"/>
      <c r="CO18" s="4" t="s">
        <v>94</v>
      </c>
      <c r="CP18" s="4"/>
      <c r="CQ18" s="4"/>
      <c r="CR18" s="4"/>
      <c r="CS18" s="4" t="s">
        <v>94</v>
      </c>
      <c r="CT18" s="4"/>
      <c r="CU18" s="4">
        <v>7.9</v>
      </c>
      <c r="CV18" s="4" t="s">
        <v>94</v>
      </c>
      <c r="CW18" s="4"/>
      <c r="CX18" s="4" t="s">
        <v>94</v>
      </c>
      <c r="CY18" s="4" t="s">
        <v>94</v>
      </c>
      <c r="CZ18" s="4">
        <v>8.7</v>
      </c>
      <c r="DA18" s="4">
        <v>8.5</v>
      </c>
      <c r="DB18" s="4">
        <v>8.2</v>
      </c>
      <c r="DC18" s="4"/>
      <c r="DD18" s="4"/>
      <c r="DE18" s="5">
        <v>20</v>
      </c>
      <c r="DF18" s="6">
        <v>8</v>
      </c>
      <c r="DG18" s="5">
        <v>0</v>
      </c>
      <c r="DH18" s="6">
        <v>5</v>
      </c>
      <c r="DI18" s="5">
        <v>131</v>
      </c>
      <c r="DJ18" s="6">
        <v>8</v>
      </c>
      <c r="DK18" s="7">
        <v>138</v>
      </c>
      <c r="DL18" s="3">
        <v>62</v>
      </c>
      <c r="DM18" s="3">
        <v>7.95</v>
      </c>
      <c r="DN18" s="3">
        <v>3.41</v>
      </c>
      <c r="DO18" s="2"/>
    </row>
    <row r="19" spans="1:119" ht="16.5" customHeight="1">
      <c r="A19" s="10">
        <f t="shared" si="0"/>
        <v>13</v>
      </c>
      <c r="B19" s="2">
        <v>161325652</v>
      </c>
      <c r="C19" s="2" t="s">
        <v>9</v>
      </c>
      <c r="D19" s="2" t="s">
        <v>14</v>
      </c>
      <c r="E19" s="2" t="s">
        <v>45</v>
      </c>
      <c r="F19" s="2" t="s">
        <v>78</v>
      </c>
      <c r="G19" s="2" t="s">
        <v>85</v>
      </c>
      <c r="H19" s="2" t="s">
        <v>90</v>
      </c>
      <c r="I19" s="3" t="s">
        <v>94</v>
      </c>
      <c r="J19" s="3" t="s">
        <v>94</v>
      </c>
      <c r="K19" s="3">
        <v>6.6</v>
      </c>
      <c r="L19" s="3" t="s">
        <v>94</v>
      </c>
      <c r="M19" s="3" t="s">
        <v>94</v>
      </c>
      <c r="N19" s="3" t="s">
        <v>94</v>
      </c>
      <c r="O19" s="3">
        <v>6.2</v>
      </c>
      <c r="P19" s="3"/>
      <c r="Q19" s="4" t="s">
        <v>94</v>
      </c>
      <c r="R19" s="4"/>
      <c r="S19" s="4"/>
      <c r="T19" s="4"/>
      <c r="U19" s="4"/>
      <c r="V19" s="3">
        <v>8.5</v>
      </c>
      <c r="W19" s="3">
        <v>8.4</v>
      </c>
      <c r="X19" s="4" t="s">
        <v>94</v>
      </c>
      <c r="Y19" s="4" t="s">
        <v>94</v>
      </c>
      <c r="Z19" s="3" t="s">
        <v>94</v>
      </c>
      <c r="AA19" s="3">
        <v>8.2</v>
      </c>
      <c r="AB19" s="4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4" t="s">
        <v>94</v>
      </c>
      <c r="AJ19" s="4" t="s">
        <v>94</v>
      </c>
      <c r="AK19" s="4">
        <v>7.6</v>
      </c>
      <c r="AL19" s="4">
        <v>8.5</v>
      </c>
      <c r="AM19" s="4">
        <v>8.6</v>
      </c>
      <c r="AN19" s="4">
        <v>7.6</v>
      </c>
      <c r="AO19" s="4">
        <v>8.5</v>
      </c>
      <c r="AP19" s="4">
        <v>6.9</v>
      </c>
      <c r="AQ19" s="4">
        <v>8.4</v>
      </c>
      <c r="AR19" s="4">
        <v>7.5</v>
      </c>
      <c r="AS19" s="4"/>
      <c r="AT19" s="4"/>
      <c r="AU19" s="4"/>
      <c r="AV19" s="4"/>
      <c r="AW19" s="5">
        <v>51</v>
      </c>
      <c r="AX19" s="6">
        <v>0</v>
      </c>
      <c r="AY19" s="3" t="s">
        <v>94</v>
      </c>
      <c r="AZ19" s="3" t="s">
        <v>94</v>
      </c>
      <c r="BA19" s="4" t="s">
        <v>94</v>
      </c>
      <c r="BB19" s="4"/>
      <c r="BC19" s="4"/>
      <c r="BD19" s="4"/>
      <c r="BE19" s="4"/>
      <c r="BF19" s="4"/>
      <c r="BG19" s="4">
        <v>6.6</v>
      </c>
      <c r="BH19" s="4"/>
      <c r="BI19" s="4"/>
      <c r="BJ19" s="4"/>
      <c r="BK19" s="4"/>
      <c r="BL19" s="4"/>
      <c r="BM19" s="4">
        <v>7.1</v>
      </c>
      <c r="BN19" s="5">
        <v>5</v>
      </c>
      <c r="BO19" s="6">
        <v>0</v>
      </c>
      <c r="BP19" s="3" t="s">
        <v>94</v>
      </c>
      <c r="BQ19" s="3" t="s">
        <v>94</v>
      </c>
      <c r="BR19" s="4">
        <v>7.5</v>
      </c>
      <c r="BS19" s="4">
        <v>8.3</v>
      </c>
      <c r="BT19" s="3" t="s">
        <v>94</v>
      </c>
      <c r="BU19" s="4">
        <v>8.7</v>
      </c>
      <c r="BV19" s="3" t="s">
        <v>94</v>
      </c>
      <c r="BW19" s="4">
        <v>8.4</v>
      </c>
      <c r="BX19" s="3" t="s">
        <v>94</v>
      </c>
      <c r="BY19" s="4" t="s">
        <v>94</v>
      </c>
      <c r="BZ19" s="4" t="s">
        <v>94</v>
      </c>
      <c r="CA19" s="4" t="s">
        <v>94</v>
      </c>
      <c r="CB19" s="4">
        <v>7.9</v>
      </c>
      <c r="CC19" s="4" t="s">
        <v>94</v>
      </c>
      <c r="CD19" s="4">
        <v>7.5</v>
      </c>
      <c r="CE19" s="4"/>
      <c r="CF19" s="4" t="s">
        <v>94</v>
      </c>
      <c r="CG19" s="4" t="s">
        <v>94</v>
      </c>
      <c r="CH19" s="4" t="s">
        <v>94</v>
      </c>
      <c r="CI19" s="4" t="s">
        <v>94</v>
      </c>
      <c r="CJ19" s="4">
        <v>5.7</v>
      </c>
      <c r="CK19" s="4">
        <v>8.7</v>
      </c>
      <c r="CL19" s="5">
        <v>55</v>
      </c>
      <c r="CM19" s="6">
        <v>0</v>
      </c>
      <c r="CN19" s="4" t="s">
        <v>94</v>
      </c>
      <c r="CO19" s="4" t="s">
        <v>94</v>
      </c>
      <c r="CP19" s="4" t="s">
        <v>94</v>
      </c>
      <c r="CQ19" s="4"/>
      <c r="CR19" s="4" t="s">
        <v>94</v>
      </c>
      <c r="CS19" s="4" t="s">
        <v>94</v>
      </c>
      <c r="CT19" s="4"/>
      <c r="CU19" s="4">
        <v>7.3</v>
      </c>
      <c r="CV19" s="4" t="s">
        <v>94</v>
      </c>
      <c r="CW19" s="4">
        <v>8.4</v>
      </c>
      <c r="CX19" s="4" t="s">
        <v>94</v>
      </c>
      <c r="CY19" s="4" t="s">
        <v>94</v>
      </c>
      <c r="CZ19" s="4">
        <v>8.5</v>
      </c>
      <c r="DA19" s="4">
        <v>8.8</v>
      </c>
      <c r="DB19" s="4">
        <v>7.6</v>
      </c>
      <c r="DC19" s="4"/>
      <c r="DD19" s="4"/>
      <c r="DE19" s="5">
        <v>30</v>
      </c>
      <c r="DF19" s="6">
        <v>5</v>
      </c>
      <c r="DG19" s="5">
        <v>0</v>
      </c>
      <c r="DH19" s="6">
        <v>5</v>
      </c>
      <c r="DI19" s="5">
        <v>141</v>
      </c>
      <c r="DJ19" s="6">
        <v>5</v>
      </c>
      <c r="DK19" s="7">
        <v>138</v>
      </c>
      <c r="DL19" s="3">
        <v>52</v>
      </c>
      <c r="DM19" s="3">
        <v>7.82</v>
      </c>
      <c r="DN19" s="3">
        <v>3.41</v>
      </c>
      <c r="DO19" s="2"/>
    </row>
    <row r="20" spans="1:119" ht="16.5" customHeight="1">
      <c r="A20" s="10">
        <f t="shared" si="0"/>
        <v>14</v>
      </c>
      <c r="B20" s="2">
        <v>161325664</v>
      </c>
      <c r="C20" s="2" t="s">
        <v>4</v>
      </c>
      <c r="D20" s="2" t="s">
        <v>19</v>
      </c>
      <c r="E20" s="2" t="s">
        <v>45</v>
      </c>
      <c r="F20" s="2" t="s">
        <v>79</v>
      </c>
      <c r="G20" s="2" t="s">
        <v>85</v>
      </c>
      <c r="H20" s="2" t="s">
        <v>90</v>
      </c>
      <c r="I20" s="3" t="s">
        <v>94</v>
      </c>
      <c r="J20" s="3" t="s">
        <v>94</v>
      </c>
      <c r="K20" s="3">
        <v>7.2</v>
      </c>
      <c r="L20" s="3" t="s">
        <v>94</v>
      </c>
      <c r="M20" s="3" t="s">
        <v>94</v>
      </c>
      <c r="N20" s="3" t="s">
        <v>94</v>
      </c>
      <c r="O20" s="3">
        <v>6.3</v>
      </c>
      <c r="P20" s="4"/>
      <c r="Q20" s="3" t="s">
        <v>94</v>
      </c>
      <c r="R20" s="4"/>
      <c r="S20" s="4"/>
      <c r="T20" s="4"/>
      <c r="U20" s="3"/>
      <c r="V20" s="3">
        <v>8.6</v>
      </c>
      <c r="W20" s="4">
        <v>8.2</v>
      </c>
      <c r="X20" s="3" t="s">
        <v>94</v>
      </c>
      <c r="Y20" s="3" t="s">
        <v>94</v>
      </c>
      <c r="Z20" s="3" t="s">
        <v>94</v>
      </c>
      <c r="AA20" s="3">
        <v>8.4</v>
      </c>
      <c r="AB20" s="3" t="s">
        <v>94</v>
      </c>
      <c r="AC20" s="3" t="s">
        <v>94</v>
      </c>
      <c r="AD20" s="3" t="s">
        <v>94</v>
      </c>
      <c r="AE20" s="3" t="s">
        <v>94</v>
      </c>
      <c r="AF20" s="3" t="s">
        <v>94</v>
      </c>
      <c r="AG20" s="3" t="s">
        <v>94</v>
      </c>
      <c r="AH20" s="3" t="s">
        <v>94</v>
      </c>
      <c r="AI20" s="3" t="s">
        <v>94</v>
      </c>
      <c r="AJ20" s="3" t="s">
        <v>94</v>
      </c>
      <c r="AK20" s="3">
        <v>6.7</v>
      </c>
      <c r="AL20" s="3">
        <v>6.4</v>
      </c>
      <c r="AM20" s="3">
        <v>7.5</v>
      </c>
      <c r="AN20" s="3">
        <v>7.2</v>
      </c>
      <c r="AO20" s="3">
        <v>7.9</v>
      </c>
      <c r="AP20" s="3">
        <v>6.6</v>
      </c>
      <c r="AQ20" s="3">
        <v>8.4</v>
      </c>
      <c r="AR20" s="3">
        <v>7.7</v>
      </c>
      <c r="AS20" s="4"/>
      <c r="AT20" s="4"/>
      <c r="AU20" s="4"/>
      <c r="AV20" s="4"/>
      <c r="AW20" s="5">
        <v>51</v>
      </c>
      <c r="AX20" s="6">
        <v>0</v>
      </c>
      <c r="AY20" s="3" t="s">
        <v>94</v>
      </c>
      <c r="AZ20" s="3" t="s">
        <v>94</v>
      </c>
      <c r="BA20" s="3" t="s">
        <v>94</v>
      </c>
      <c r="BB20" s="4"/>
      <c r="BC20" s="4"/>
      <c r="BD20" s="4"/>
      <c r="BE20" s="4"/>
      <c r="BF20" s="4"/>
      <c r="BG20" s="4"/>
      <c r="BH20" s="4"/>
      <c r="BI20" s="3">
        <v>6.2</v>
      </c>
      <c r="BJ20" s="4"/>
      <c r="BK20" s="4"/>
      <c r="BL20" s="4"/>
      <c r="BM20" s="3">
        <v>8.1</v>
      </c>
      <c r="BN20" s="5">
        <v>5</v>
      </c>
      <c r="BO20" s="6">
        <v>0</v>
      </c>
      <c r="BP20" s="3" t="s">
        <v>94</v>
      </c>
      <c r="BQ20" s="3" t="s">
        <v>94</v>
      </c>
      <c r="BR20" s="3">
        <v>7</v>
      </c>
      <c r="BS20" s="3">
        <v>8.1</v>
      </c>
      <c r="BT20" s="3" t="s">
        <v>94</v>
      </c>
      <c r="BU20" s="3">
        <v>7.1</v>
      </c>
      <c r="BV20" s="3" t="s">
        <v>94</v>
      </c>
      <c r="BW20" s="3">
        <v>6.6</v>
      </c>
      <c r="BX20" s="3" t="s">
        <v>94</v>
      </c>
      <c r="BY20" s="3" t="s">
        <v>94</v>
      </c>
      <c r="BZ20" s="3" t="s">
        <v>94</v>
      </c>
      <c r="CA20" s="3" t="s">
        <v>94</v>
      </c>
      <c r="CB20" s="3">
        <v>6.5</v>
      </c>
      <c r="CC20" s="3" t="s">
        <v>94</v>
      </c>
      <c r="CD20" s="3">
        <v>6.3</v>
      </c>
      <c r="CE20" s="4"/>
      <c r="CF20" s="3" t="s">
        <v>94</v>
      </c>
      <c r="CG20" s="3" t="s">
        <v>94</v>
      </c>
      <c r="CH20" s="3" t="s">
        <v>94</v>
      </c>
      <c r="CI20" s="3" t="s">
        <v>94</v>
      </c>
      <c r="CJ20" s="3">
        <v>5.8</v>
      </c>
      <c r="CK20" s="3">
        <v>8.2</v>
      </c>
      <c r="CL20" s="5">
        <v>55</v>
      </c>
      <c r="CM20" s="6">
        <v>0</v>
      </c>
      <c r="CN20" s="4" t="s">
        <v>94</v>
      </c>
      <c r="CO20" s="3" t="s">
        <v>94</v>
      </c>
      <c r="CP20" s="4" t="s">
        <v>94</v>
      </c>
      <c r="CQ20" s="4"/>
      <c r="CR20" s="4" t="s">
        <v>94</v>
      </c>
      <c r="CS20" s="3" t="s">
        <v>94</v>
      </c>
      <c r="CT20" s="4"/>
      <c r="CU20" s="4">
        <v>5.4</v>
      </c>
      <c r="CV20" s="3" t="s">
        <v>94</v>
      </c>
      <c r="CW20" s="4">
        <v>8.2</v>
      </c>
      <c r="CX20" s="3" t="s">
        <v>94</v>
      </c>
      <c r="CY20" s="3" t="s">
        <v>94</v>
      </c>
      <c r="CZ20" s="4">
        <v>7.5</v>
      </c>
      <c r="DA20" s="3">
        <v>8.5</v>
      </c>
      <c r="DB20" s="4">
        <v>7.8</v>
      </c>
      <c r="DC20" s="4"/>
      <c r="DD20" s="4"/>
      <c r="DE20" s="5">
        <v>30</v>
      </c>
      <c r="DF20" s="6">
        <v>5</v>
      </c>
      <c r="DG20" s="5">
        <v>0</v>
      </c>
      <c r="DH20" s="6">
        <v>5</v>
      </c>
      <c r="DI20" s="5">
        <v>141</v>
      </c>
      <c r="DJ20" s="6">
        <v>5</v>
      </c>
      <c r="DK20" s="7">
        <v>138</v>
      </c>
      <c r="DL20" s="3">
        <v>52</v>
      </c>
      <c r="DM20" s="3">
        <v>7.2</v>
      </c>
      <c r="DN20" s="3">
        <v>3</v>
      </c>
      <c r="DO20" s="2"/>
    </row>
    <row r="21" spans="1:119" ht="16.5" customHeight="1">
      <c r="A21" s="10">
        <f t="shared" si="0"/>
        <v>15</v>
      </c>
      <c r="B21" s="2">
        <v>1920269431</v>
      </c>
      <c r="C21" s="2" t="s">
        <v>3</v>
      </c>
      <c r="D21" s="2" t="s">
        <v>16</v>
      </c>
      <c r="E21" s="2" t="s">
        <v>45</v>
      </c>
      <c r="F21" s="2" t="s">
        <v>80</v>
      </c>
      <c r="G21" s="2" t="s">
        <v>85</v>
      </c>
      <c r="H21" s="2" t="s">
        <v>90</v>
      </c>
      <c r="I21" s="3">
        <v>8.3</v>
      </c>
      <c r="J21" s="3">
        <v>6.6</v>
      </c>
      <c r="K21" s="3">
        <v>6.7</v>
      </c>
      <c r="L21" s="3" t="s">
        <v>94</v>
      </c>
      <c r="M21" s="3" t="s">
        <v>94</v>
      </c>
      <c r="N21" s="3" t="s">
        <v>94</v>
      </c>
      <c r="O21" s="3">
        <v>5.2</v>
      </c>
      <c r="P21" s="3"/>
      <c r="Q21" s="4" t="s">
        <v>94</v>
      </c>
      <c r="R21" s="4"/>
      <c r="S21" s="4"/>
      <c r="T21" s="4"/>
      <c r="U21" s="4"/>
      <c r="V21" s="3">
        <v>7.3</v>
      </c>
      <c r="W21" s="3">
        <v>8</v>
      </c>
      <c r="X21" s="4">
        <v>8.1</v>
      </c>
      <c r="Y21" s="4" t="s">
        <v>94</v>
      </c>
      <c r="Z21" s="3" t="s">
        <v>94</v>
      </c>
      <c r="AA21" s="3" t="s">
        <v>94</v>
      </c>
      <c r="AB21" s="4" t="s">
        <v>94</v>
      </c>
      <c r="AC21" s="3" t="s">
        <v>94</v>
      </c>
      <c r="AD21" s="3" t="s">
        <v>94</v>
      </c>
      <c r="AE21" s="3" t="s">
        <v>94</v>
      </c>
      <c r="AF21" s="3" t="s">
        <v>94</v>
      </c>
      <c r="AG21" s="3" t="s">
        <v>94</v>
      </c>
      <c r="AH21" s="3" t="s">
        <v>94</v>
      </c>
      <c r="AI21" s="3" t="s">
        <v>94</v>
      </c>
      <c r="AJ21" s="4" t="s">
        <v>94</v>
      </c>
      <c r="AK21" s="4">
        <v>7.4</v>
      </c>
      <c r="AL21" s="4">
        <v>7.3</v>
      </c>
      <c r="AM21" s="4">
        <v>8.6</v>
      </c>
      <c r="AN21" s="4">
        <v>7.3</v>
      </c>
      <c r="AO21" s="4">
        <v>8.6</v>
      </c>
      <c r="AP21" s="4">
        <v>7.4</v>
      </c>
      <c r="AQ21" s="4">
        <v>9.2</v>
      </c>
      <c r="AR21" s="4">
        <v>8.3</v>
      </c>
      <c r="AS21" s="4"/>
      <c r="AT21" s="4"/>
      <c r="AU21" s="4"/>
      <c r="AV21" s="4"/>
      <c r="AW21" s="5">
        <v>51</v>
      </c>
      <c r="AX21" s="6">
        <v>0</v>
      </c>
      <c r="AY21" s="3" t="s">
        <v>94</v>
      </c>
      <c r="AZ21" s="3" t="s">
        <v>94</v>
      </c>
      <c r="BA21" s="4" t="s">
        <v>94</v>
      </c>
      <c r="BB21" s="4"/>
      <c r="BC21" s="4"/>
      <c r="BD21" s="4"/>
      <c r="BE21" s="4"/>
      <c r="BF21" s="4"/>
      <c r="BG21" s="4"/>
      <c r="BH21" s="4"/>
      <c r="BI21" s="4">
        <v>9.1</v>
      </c>
      <c r="BJ21" s="4"/>
      <c r="BK21" s="4"/>
      <c r="BL21" s="4"/>
      <c r="BM21" s="4">
        <v>7.8</v>
      </c>
      <c r="BN21" s="5">
        <v>5</v>
      </c>
      <c r="BO21" s="6">
        <v>0</v>
      </c>
      <c r="BP21" s="3" t="s">
        <v>94</v>
      </c>
      <c r="BQ21" s="4">
        <v>7.8</v>
      </c>
      <c r="BR21" s="4">
        <v>7.4</v>
      </c>
      <c r="BS21" s="4">
        <v>8.1</v>
      </c>
      <c r="BT21" s="3">
        <v>7.2</v>
      </c>
      <c r="BU21" s="4" t="s">
        <v>94</v>
      </c>
      <c r="BV21" s="3" t="s">
        <v>94</v>
      </c>
      <c r="BW21" s="4">
        <v>5.9</v>
      </c>
      <c r="BX21" s="3" t="s">
        <v>94</v>
      </c>
      <c r="BY21" s="4">
        <v>9.7</v>
      </c>
      <c r="BZ21" s="4">
        <v>7</v>
      </c>
      <c r="CA21" s="4" t="s">
        <v>94</v>
      </c>
      <c r="CB21" s="4">
        <v>7</v>
      </c>
      <c r="CC21" s="4">
        <v>7.3</v>
      </c>
      <c r="CD21" s="4"/>
      <c r="CE21" s="4"/>
      <c r="CF21" s="4">
        <v>6.9</v>
      </c>
      <c r="CG21" s="4">
        <v>8.3</v>
      </c>
      <c r="CH21" s="4" t="s">
        <v>94</v>
      </c>
      <c r="CI21" s="4" t="s">
        <v>94</v>
      </c>
      <c r="CJ21" s="4" t="s">
        <v>94</v>
      </c>
      <c r="CK21" s="4">
        <v>8.7</v>
      </c>
      <c r="CL21" s="5">
        <v>52</v>
      </c>
      <c r="CM21" s="6">
        <v>3</v>
      </c>
      <c r="CN21" s="4"/>
      <c r="CO21" s="4">
        <v>7.9</v>
      </c>
      <c r="CP21" s="4"/>
      <c r="CQ21" s="4"/>
      <c r="CR21" s="4"/>
      <c r="CS21" s="4" t="s">
        <v>94</v>
      </c>
      <c r="CT21" s="4"/>
      <c r="CU21" s="4">
        <v>6.4</v>
      </c>
      <c r="CV21" s="4" t="s">
        <v>94</v>
      </c>
      <c r="CW21" s="4"/>
      <c r="CX21" s="4" t="s">
        <v>94</v>
      </c>
      <c r="CY21" s="4" t="s">
        <v>94</v>
      </c>
      <c r="CZ21" s="4">
        <v>7.6</v>
      </c>
      <c r="DA21" s="4">
        <v>8.5</v>
      </c>
      <c r="DB21" s="4">
        <v>8.5</v>
      </c>
      <c r="DC21" s="4"/>
      <c r="DD21" s="4"/>
      <c r="DE21" s="5">
        <v>20</v>
      </c>
      <c r="DF21" s="6">
        <v>8</v>
      </c>
      <c r="DG21" s="5">
        <v>0</v>
      </c>
      <c r="DH21" s="6">
        <v>5</v>
      </c>
      <c r="DI21" s="5">
        <v>128</v>
      </c>
      <c r="DJ21" s="6">
        <v>11</v>
      </c>
      <c r="DK21" s="7">
        <v>138</v>
      </c>
      <c r="DL21" s="3">
        <v>66</v>
      </c>
      <c r="DM21" s="3">
        <v>7.52</v>
      </c>
      <c r="DN21" s="3">
        <v>3.16</v>
      </c>
      <c r="DO21" s="2"/>
    </row>
    <row r="22" spans="1:119" ht="16.5" customHeight="1">
      <c r="A22" s="10">
        <f t="shared" si="0"/>
        <v>16</v>
      </c>
      <c r="B22" s="2">
        <v>161327456</v>
      </c>
      <c r="C22" s="2" t="s">
        <v>12</v>
      </c>
      <c r="D22" s="2" t="s">
        <v>31</v>
      </c>
      <c r="E22" s="2" t="s">
        <v>46</v>
      </c>
      <c r="F22" s="2" t="s">
        <v>81</v>
      </c>
      <c r="G22" s="2" t="s">
        <v>85</v>
      </c>
      <c r="H22" s="2" t="s">
        <v>90</v>
      </c>
      <c r="I22" s="3" t="s">
        <v>94</v>
      </c>
      <c r="J22" s="3" t="s">
        <v>94</v>
      </c>
      <c r="K22" s="3">
        <v>7.2</v>
      </c>
      <c r="L22" s="3" t="s">
        <v>94</v>
      </c>
      <c r="M22" s="3" t="s">
        <v>94</v>
      </c>
      <c r="N22" s="3" t="s">
        <v>94</v>
      </c>
      <c r="O22" s="3">
        <v>5.2</v>
      </c>
      <c r="P22" s="3"/>
      <c r="Q22" s="4" t="s">
        <v>94</v>
      </c>
      <c r="R22" s="4"/>
      <c r="S22" s="4"/>
      <c r="T22" s="4"/>
      <c r="U22" s="4">
        <v>7.6</v>
      </c>
      <c r="V22" s="3">
        <v>7.3</v>
      </c>
      <c r="W22" s="3"/>
      <c r="X22" s="4" t="s">
        <v>94</v>
      </c>
      <c r="Y22" s="4" t="s">
        <v>94</v>
      </c>
      <c r="Z22" s="3" t="s">
        <v>94</v>
      </c>
      <c r="AA22" s="3">
        <v>7.7</v>
      </c>
      <c r="AB22" s="4" t="s">
        <v>94</v>
      </c>
      <c r="AC22" s="3" t="s">
        <v>94</v>
      </c>
      <c r="AD22" s="3" t="s">
        <v>94</v>
      </c>
      <c r="AE22" s="4" t="s">
        <v>94</v>
      </c>
      <c r="AF22" s="3" t="s">
        <v>94</v>
      </c>
      <c r="AG22" s="3" t="s">
        <v>94</v>
      </c>
      <c r="AH22" s="3" t="s">
        <v>94</v>
      </c>
      <c r="AI22" s="4" t="s">
        <v>94</v>
      </c>
      <c r="AJ22" s="4" t="s">
        <v>94</v>
      </c>
      <c r="AK22" s="4">
        <v>7.8</v>
      </c>
      <c r="AL22" s="4">
        <v>8</v>
      </c>
      <c r="AM22" s="4">
        <v>7.8</v>
      </c>
      <c r="AN22" s="4">
        <v>7.4</v>
      </c>
      <c r="AO22" s="4">
        <v>7</v>
      </c>
      <c r="AP22" s="4">
        <v>7</v>
      </c>
      <c r="AQ22" s="4">
        <v>7.8</v>
      </c>
      <c r="AR22" s="4">
        <v>8.2</v>
      </c>
      <c r="AS22" s="4"/>
      <c r="AT22" s="4"/>
      <c r="AU22" s="4"/>
      <c r="AV22" s="4"/>
      <c r="AW22" s="5">
        <v>51</v>
      </c>
      <c r="AX22" s="6">
        <v>0</v>
      </c>
      <c r="AY22" s="3" t="s">
        <v>94</v>
      </c>
      <c r="AZ22" s="3" t="s">
        <v>94</v>
      </c>
      <c r="BA22" s="4" t="s">
        <v>94</v>
      </c>
      <c r="BB22" s="4"/>
      <c r="BC22" s="4"/>
      <c r="BD22" s="4"/>
      <c r="BE22" s="4"/>
      <c r="BF22" s="4"/>
      <c r="BG22" s="4">
        <v>7.9</v>
      </c>
      <c r="BH22" s="4"/>
      <c r="BI22" s="4"/>
      <c r="BJ22" s="4"/>
      <c r="BK22" s="4"/>
      <c r="BL22" s="4"/>
      <c r="BM22" s="4">
        <v>7.8</v>
      </c>
      <c r="BN22" s="5">
        <v>5</v>
      </c>
      <c r="BO22" s="6">
        <v>0</v>
      </c>
      <c r="BP22" s="4" t="s">
        <v>94</v>
      </c>
      <c r="BQ22" s="3" t="s">
        <v>94</v>
      </c>
      <c r="BR22" s="4">
        <v>6.6</v>
      </c>
      <c r="BS22" s="4">
        <v>7.7</v>
      </c>
      <c r="BT22" s="3" t="s">
        <v>94</v>
      </c>
      <c r="BU22" s="4">
        <v>6.4</v>
      </c>
      <c r="BV22" s="3" t="s">
        <v>94</v>
      </c>
      <c r="BW22" s="4">
        <v>7</v>
      </c>
      <c r="BX22" s="3" t="s">
        <v>94</v>
      </c>
      <c r="BY22" s="3" t="s">
        <v>94</v>
      </c>
      <c r="BZ22" s="4" t="s">
        <v>94</v>
      </c>
      <c r="CA22" s="4" t="s">
        <v>94</v>
      </c>
      <c r="CB22" s="4">
        <v>7.1</v>
      </c>
      <c r="CC22" s="4" t="s">
        <v>94</v>
      </c>
      <c r="CD22" s="4">
        <v>5.6</v>
      </c>
      <c r="CE22" s="4"/>
      <c r="CF22" s="4" t="s">
        <v>94</v>
      </c>
      <c r="CG22" s="4" t="s">
        <v>94</v>
      </c>
      <c r="CH22" s="4" t="s">
        <v>94</v>
      </c>
      <c r="CI22" s="4" t="s">
        <v>94</v>
      </c>
      <c r="CJ22" s="4">
        <v>5.7</v>
      </c>
      <c r="CK22" s="4">
        <v>8.9</v>
      </c>
      <c r="CL22" s="5">
        <v>55</v>
      </c>
      <c r="CM22" s="6">
        <v>0</v>
      </c>
      <c r="CN22" s="4"/>
      <c r="CO22" s="4"/>
      <c r="CP22" s="4" t="s">
        <v>94</v>
      </c>
      <c r="CQ22" s="4"/>
      <c r="CR22" s="4" t="s">
        <v>94</v>
      </c>
      <c r="CS22" s="4" t="s">
        <v>94</v>
      </c>
      <c r="CT22" s="4"/>
      <c r="CU22" s="4" t="s">
        <v>94</v>
      </c>
      <c r="CV22" s="4">
        <v>5</v>
      </c>
      <c r="CW22" s="4">
        <v>8</v>
      </c>
      <c r="CX22" s="4" t="s">
        <v>94</v>
      </c>
      <c r="CY22" s="4" t="s">
        <v>94</v>
      </c>
      <c r="CZ22" s="4" t="s">
        <v>94</v>
      </c>
      <c r="DA22" s="4">
        <v>9</v>
      </c>
      <c r="DB22" s="4">
        <v>8.1</v>
      </c>
      <c r="DC22" s="4"/>
      <c r="DD22" s="4"/>
      <c r="DE22" s="5">
        <v>26</v>
      </c>
      <c r="DF22" s="6">
        <v>5</v>
      </c>
      <c r="DG22" s="5">
        <v>0</v>
      </c>
      <c r="DH22" s="6">
        <v>5</v>
      </c>
      <c r="DI22" s="5">
        <v>137</v>
      </c>
      <c r="DJ22" s="6">
        <v>5</v>
      </c>
      <c r="DK22" s="7">
        <v>138</v>
      </c>
      <c r="DL22" s="3">
        <v>49</v>
      </c>
      <c r="DM22" s="3">
        <v>7</v>
      </c>
      <c r="DN22" s="3">
        <v>2.89</v>
      </c>
      <c r="DO22" s="2"/>
    </row>
    <row r="23" spans="1:119" s="15" customFormat="1" ht="16.5" customHeight="1">
      <c r="A23" s="10">
        <f t="shared" si="0"/>
        <v>17</v>
      </c>
      <c r="B23" s="42">
        <v>1920255442</v>
      </c>
      <c r="C23" s="42" t="s">
        <v>6</v>
      </c>
      <c r="D23" s="42" t="s">
        <v>15</v>
      </c>
      <c r="E23" s="42" t="s">
        <v>47</v>
      </c>
      <c r="F23" s="42" t="s">
        <v>82</v>
      </c>
      <c r="G23" s="42" t="s">
        <v>85</v>
      </c>
      <c r="H23" s="42" t="s">
        <v>90</v>
      </c>
      <c r="I23" s="43">
        <v>9</v>
      </c>
      <c r="J23" s="43">
        <v>7.2</v>
      </c>
      <c r="K23" s="43">
        <v>7.2</v>
      </c>
      <c r="L23" s="43" t="s">
        <v>94</v>
      </c>
      <c r="M23" s="43" t="s">
        <v>94</v>
      </c>
      <c r="N23" s="43" t="s">
        <v>94</v>
      </c>
      <c r="O23" s="43">
        <v>8.4</v>
      </c>
      <c r="P23" s="26"/>
      <c r="Q23" s="43" t="s">
        <v>94</v>
      </c>
      <c r="R23" s="26"/>
      <c r="S23" s="26"/>
      <c r="T23" s="26"/>
      <c r="U23" s="26"/>
      <c r="V23" s="43">
        <v>8.6</v>
      </c>
      <c r="W23" s="43">
        <v>8.8</v>
      </c>
      <c r="X23" s="43">
        <v>7.5</v>
      </c>
      <c r="Y23" s="43" t="s">
        <v>94</v>
      </c>
      <c r="Z23" s="43" t="s">
        <v>94</v>
      </c>
      <c r="AA23" s="43" t="s">
        <v>94</v>
      </c>
      <c r="AB23" s="43" t="s">
        <v>94</v>
      </c>
      <c r="AC23" s="43" t="s">
        <v>94</v>
      </c>
      <c r="AD23" s="43" t="s">
        <v>94</v>
      </c>
      <c r="AE23" s="43" t="s">
        <v>94</v>
      </c>
      <c r="AF23" s="43" t="s">
        <v>94</v>
      </c>
      <c r="AG23" s="43" t="s">
        <v>94</v>
      </c>
      <c r="AH23" s="43" t="s">
        <v>94</v>
      </c>
      <c r="AI23" s="43" t="s">
        <v>94</v>
      </c>
      <c r="AJ23" s="43" t="s">
        <v>94</v>
      </c>
      <c r="AK23" s="43">
        <v>7.6</v>
      </c>
      <c r="AL23" s="43">
        <v>6.5</v>
      </c>
      <c r="AM23" s="43">
        <v>9</v>
      </c>
      <c r="AN23" s="43">
        <v>7.4</v>
      </c>
      <c r="AO23" s="43">
        <v>8.7</v>
      </c>
      <c r="AP23" s="43">
        <v>7.5</v>
      </c>
      <c r="AQ23" s="43">
        <v>9.4</v>
      </c>
      <c r="AR23" s="43">
        <v>7.6</v>
      </c>
      <c r="AS23" s="26"/>
      <c r="AT23" s="26"/>
      <c r="AU23" s="26"/>
      <c r="AV23" s="26"/>
      <c r="AW23" s="37">
        <v>51</v>
      </c>
      <c r="AX23" s="44">
        <v>0</v>
      </c>
      <c r="AY23" s="43" t="s">
        <v>94</v>
      </c>
      <c r="AZ23" s="43" t="s">
        <v>94</v>
      </c>
      <c r="BA23" s="43" t="s">
        <v>94</v>
      </c>
      <c r="BB23" s="26"/>
      <c r="BC23" s="26"/>
      <c r="BD23" s="26"/>
      <c r="BE23" s="26"/>
      <c r="BF23" s="26"/>
      <c r="BG23" s="26"/>
      <c r="BH23" s="26"/>
      <c r="BI23" s="43"/>
      <c r="BJ23" s="26"/>
      <c r="BK23" s="26"/>
      <c r="BL23" s="26"/>
      <c r="BM23" s="43">
        <v>6.4</v>
      </c>
      <c r="BN23" s="37">
        <v>4</v>
      </c>
      <c r="BO23" s="44">
        <v>1</v>
      </c>
      <c r="BP23" s="43" t="s">
        <v>94</v>
      </c>
      <c r="BQ23" s="43">
        <v>10</v>
      </c>
      <c r="BR23" s="43">
        <v>7.2</v>
      </c>
      <c r="BS23" s="43">
        <v>8.6</v>
      </c>
      <c r="BT23" s="43" t="s">
        <v>94</v>
      </c>
      <c r="BU23" s="43" t="s">
        <v>94</v>
      </c>
      <c r="BV23" s="43" t="s">
        <v>94</v>
      </c>
      <c r="BW23" s="43">
        <v>7.3</v>
      </c>
      <c r="BX23" s="43" t="s">
        <v>94</v>
      </c>
      <c r="BY23" s="43">
        <v>9</v>
      </c>
      <c r="BZ23" s="43" t="s">
        <v>94</v>
      </c>
      <c r="CA23" s="43" t="s">
        <v>94</v>
      </c>
      <c r="CB23" s="43">
        <v>8.2</v>
      </c>
      <c r="CC23" s="43" t="s">
        <v>94</v>
      </c>
      <c r="CD23" s="43" t="s">
        <v>94</v>
      </c>
      <c r="CE23" s="26"/>
      <c r="CF23" s="26">
        <v>7.1</v>
      </c>
      <c r="CG23" s="43">
        <v>9.4</v>
      </c>
      <c r="CH23" s="43" t="s">
        <v>94</v>
      </c>
      <c r="CI23" s="43" t="s">
        <v>94</v>
      </c>
      <c r="CJ23" s="43" t="s">
        <v>94</v>
      </c>
      <c r="CK23" s="43"/>
      <c r="CL23" s="37">
        <v>54</v>
      </c>
      <c r="CM23" s="44">
        <v>1</v>
      </c>
      <c r="CN23" s="26" t="s">
        <v>94</v>
      </c>
      <c r="CO23" s="43"/>
      <c r="CP23" s="26"/>
      <c r="CQ23" s="26"/>
      <c r="CR23" s="26"/>
      <c r="CS23" s="43" t="s">
        <v>94</v>
      </c>
      <c r="CT23" s="26"/>
      <c r="CU23" s="43">
        <v>8.1</v>
      </c>
      <c r="CV23" s="43" t="s">
        <v>94</v>
      </c>
      <c r="CW23" s="43">
        <v>8.5</v>
      </c>
      <c r="CX23" s="43">
        <v>8.3</v>
      </c>
      <c r="CY23" s="43" t="s">
        <v>94</v>
      </c>
      <c r="CZ23" s="26">
        <v>7.8</v>
      </c>
      <c r="DA23" s="43">
        <v>8.4</v>
      </c>
      <c r="DB23" s="26">
        <v>8.5</v>
      </c>
      <c r="DC23" s="26"/>
      <c r="DD23" s="26"/>
      <c r="DE23" s="37">
        <v>23</v>
      </c>
      <c r="DF23" s="44">
        <v>5</v>
      </c>
      <c r="DG23" s="37">
        <v>0</v>
      </c>
      <c r="DH23" s="44">
        <v>5</v>
      </c>
      <c r="DI23" s="37">
        <v>132</v>
      </c>
      <c r="DJ23" s="44">
        <v>7</v>
      </c>
      <c r="DK23" s="45">
        <v>138</v>
      </c>
      <c r="DL23" s="43">
        <v>59</v>
      </c>
      <c r="DM23" s="43">
        <v>8.22</v>
      </c>
      <c r="DN23" s="43">
        <v>3.59</v>
      </c>
      <c r="DO23" s="2"/>
    </row>
    <row r="24" spans="1:119" ht="16.5" customHeight="1">
      <c r="A24" s="10">
        <f t="shared" si="0"/>
        <v>18</v>
      </c>
      <c r="B24" s="2">
        <v>161325796</v>
      </c>
      <c r="C24" s="2" t="s">
        <v>6</v>
      </c>
      <c r="D24" s="2" t="s">
        <v>32</v>
      </c>
      <c r="E24" s="2" t="s">
        <v>49</v>
      </c>
      <c r="F24" s="2" t="s">
        <v>83</v>
      </c>
      <c r="G24" s="2" t="s">
        <v>85</v>
      </c>
      <c r="H24" s="2" t="s">
        <v>90</v>
      </c>
      <c r="I24" s="3" t="s">
        <v>94</v>
      </c>
      <c r="J24" s="3" t="s">
        <v>94</v>
      </c>
      <c r="K24" s="3">
        <v>6.6</v>
      </c>
      <c r="L24" s="3" t="s">
        <v>94</v>
      </c>
      <c r="M24" s="4" t="s">
        <v>94</v>
      </c>
      <c r="N24" s="3" t="s">
        <v>94</v>
      </c>
      <c r="O24" s="4">
        <v>7</v>
      </c>
      <c r="P24" s="4"/>
      <c r="Q24" s="4" t="s">
        <v>94</v>
      </c>
      <c r="R24" s="4"/>
      <c r="S24" s="4"/>
      <c r="T24" s="4"/>
      <c r="U24" s="4"/>
      <c r="V24" s="4">
        <v>8.6</v>
      </c>
      <c r="W24" s="4">
        <v>8.9</v>
      </c>
      <c r="X24" s="4" t="s">
        <v>94</v>
      </c>
      <c r="Y24" s="4" t="s">
        <v>94</v>
      </c>
      <c r="Z24" s="3" t="s">
        <v>94</v>
      </c>
      <c r="AA24" s="4">
        <v>7.2</v>
      </c>
      <c r="AB24" s="4" t="s">
        <v>94</v>
      </c>
      <c r="AC24" s="4" t="s">
        <v>94</v>
      </c>
      <c r="AD24" s="4" t="s">
        <v>94</v>
      </c>
      <c r="AE24" s="4" t="s">
        <v>94</v>
      </c>
      <c r="AF24" s="4" t="s">
        <v>94</v>
      </c>
      <c r="AG24" s="4" t="s">
        <v>94</v>
      </c>
      <c r="AH24" s="4" t="s">
        <v>94</v>
      </c>
      <c r="AI24" s="4" t="s">
        <v>94</v>
      </c>
      <c r="AJ24" s="4" t="s">
        <v>94</v>
      </c>
      <c r="AK24" s="4">
        <v>7.8</v>
      </c>
      <c r="AL24" s="4">
        <v>8.4</v>
      </c>
      <c r="AM24" s="4">
        <v>8.8</v>
      </c>
      <c r="AN24" s="4">
        <v>7.8</v>
      </c>
      <c r="AO24" s="4">
        <v>8.3</v>
      </c>
      <c r="AP24" s="4">
        <v>8.1</v>
      </c>
      <c r="AQ24" s="4">
        <v>7.9</v>
      </c>
      <c r="AR24" s="4">
        <v>7.7</v>
      </c>
      <c r="AS24" s="4"/>
      <c r="AT24" s="4"/>
      <c r="AU24" s="4"/>
      <c r="AV24" s="4"/>
      <c r="AW24" s="5">
        <v>51</v>
      </c>
      <c r="AX24" s="6">
        <v>0</v>
      </c>
      <c r="AY24" s="4" t="s">
        <v>94</v>
      </c>
      <c r="AZ24" s="4" t="s">
        <v>94</v>
      </c>
      <c r="BA24" s="4" t="s">
        <v>94</v>
      </c>
      <c r="BB24" s="4"/>
      <c r="BC24" s="4"/>
      <c r="BD24" s="4"/>
      <c r="BE24" s="4"/>
      <c r="BF24" s="4"/>
      <c r="BG24" s="4"/>
      <c r="BH24" s="4"/>
      <c r="BI24" s="4">
        <v>5.2</v>
      </c>
      <c r="BJ24" s="4"/>
      <c r="BK24" s="4"/>
      <c r="BL24" s="4"/>
      <c r="BM24" s="4">
        <v>7.6</v>
      </c>
      <c r="BN24" s="5">
        <v>5</v>
      </c>
      <c r="BO24" s="6">
        <v>0</v>
      </c>
      <c r="BP24" s="4" t="s">
        <v>94</v>
      </c>
      <c r="BQ24" s="4" t="s">
        <v>94</v>
      </c>
      <c r="BR24" s="4">
        <v>7.5</v>
      </c>
      <c r="BS24" s="4">
        <v>6.8</v>
      </c>
      <c r="BT24" s="4" t="s">
        <v>94</v>
      </c>
      <c r="BU24" s="4">
        <v>7.1</v>
      </c>
      <c r="BV24" s="4" t="s">
        <v>94</v>
      </c>
      <c r="BW24" s="4">
        <v>7.1</v>
      </c>
      <c r="BX24" s="3" t="s">
        <v>94</v>
      </c>
      <c r="BY24" s="4" t="s">
        <v>94</v>
      </c>
      <c r="BZ24" s="4" t="s">
        <v>94</v>
      </c>
      <c r="CA24" s="4" t="s">
        <v>94</v>
      </c>
      <c r="CB24" s="4">
        <v>6.9</v>
      </c>
      <c r="CC24" s="4" t="s">
        <v>94</v>
      </c>
      <c r="CD24" s="4">
        <v>6.9</v>
      </c>
      <c r="CE24" s="4"/>
      <c r="CF24" s="4" t="s">
        <v>94</v>
      </c>
      <c r="CG24" s="4" t="s">
        <v>94</v>
      </c>
      <c r="CH24" s="4" t="s">
        <v>94</v>
      </c>
      <c r="CI24" s="4" t="s">
        <v>94</v>
      </c>
      <c r="CJ24" s="4">
        <v>5.3</v>
      </c>
      <c r="CK24" s="4">
        <v>8.2</v>
      </c>
      <c r="CL24" s="5">
        <v>55</v>
      </c>
      <c r="CM24" s="6">
        <v>0</v>
      </c>
      <c r="CN24" s="4" t="s">
        <v>94</v>
      </c>
      <c r="CO24" s="4" t="s">
        <v>94</v>
      </c>
      <c r="CP24" s="4" t="s">
        <v>94</v>
      </c>
      <c r="CQ24" s="4"/>
      <c r="CR24" s="4" t="s">
        <v>94</v>
      </c>
      <c r="CS24" s="4" t="s">
        <v>94</v>
      </c>
      <c r="CT24" s="4"/>
      <c r="CU24" s="4">
        <v>7.1</v>
      </c>
      <c r="CV24" s="4" t="s">
        <v>94</v>
      </c>
      <c r="CW24" s="4">
        <v>7.8</v>
      </c>
      <c r="CX24" s="4" t="s">
        <v>94</v>
      </c>
      <c r="CY24" s="4" t="s">
        <v>94</v>
      </c>
      <c r="CZ24" s="4">
        <v>6.1</v>
      </c>
      <c r="DA24" s="4">
        <v>8.9</v>
      </c>
      <c r="DB24" s="4">
        <v>6.9</v>
      </c>
      <c r="DC24" s="4"/>
      <c r="DD24" s="4"/>
      <c r="DE24" s="5">
        <v>30</v>
      </c>
      <c r="DF24" s="6">
        <v>5</v>
      </c>
      <c r="DG24" s="5">
        <v>0</v>
      </c>
      <c r="DH24" s="6">
        <v>5</v>
      </c>
      <c r="DI24" s="5">
        <v>141</v>
      </c>
      <c r="DJ24" s="6">
        <v>5</v>
      </c>
      <c r="DK24" s="7">
        <v>138</v>
      </c>
      <c r="DL24" s="3">
        <v>52</v>
      </c>
      <c r="DM24" s="3">
        <v>7.28</v>
      </c>
      <c r="DN24" s="3">
        <v>3.03</v>
      </c>
      <c r="DO24" s="2"/>
    </row>
    <row r="25" spans="2:120" ht="16.5" customHeight="1">
      <c r="B25" s="62">
        <v>1826268369</v>
      </c>
      <c r="C25" s="62" t="s">
        <v>3</v>
      </c>
      <c r="D25" s="62" t="s">
        <v>275</v>
      </c>
      <c r="E25" s="62" t="s">
        <v>276</v>
      </c>
      <c r="F25" s="62" t="s">
        <v>277</v>
      </c>
      <c r="G25" s="62" t="s">
        <v>85</v>
      </c>
      <c r="H25" s="62" t="s">
        <v>89</v>
      </c>
      <c r="I25" s="63" t="s">
        <v>94</v>
      </c>
      <c r="J25" s="63" t="s">
        <v>94</v>
      </c>
      <c r="K25" s="63">
        <v>8.2</v>
      </c>
      <c r="L25" s="63" t="s">
        <v>94</v>
      </c>
      <c r="M25" s="63" t="s">
        <v>94</v>
      </c>
      <c r="N25" s="64"/>
      <c r="O25" s="64"/>
      <c r="P25" s="63" t="s">
        <v>94</v>
      </c>
      <c r="Q25" s="64"/>
      <c r="R25" s="64"/>
      <c r="S25" s="64"/>
      <c r="T25" s="64"/>
      <c r="U25" s="63">
        <v>7.8</v>
      </c>
      <c r="V25" s="63">
        <v>5.5</v>
      </c>
      <c r="W25" s="64"/>
      <c r="X25" s="63" t="s">
        <v>94</v>
      </c>
      <c r="Y25" s="63" t="s">
        <v>94</v>
      </c>
      <c r="Z25" s="63">
        <v>7.2</v>
      </c>
      <c r="AA25" s="63">
        <v>6.7</v>
      </c>
      <c r="AB25" s="63" t="s">
        <v>94</v>
      </c>
      <c r="AC25" s="63" t="s">
        <v>94</v>
      </c>
      <c r="AD25" s="63" t="s">
        <v>94</v>
      </c>
      <c r="AE25" s="63" t="s">
        <v>94</v>
      </c>
      <c r="AF25" s="63" t="s">
        <v>94</v>
      </c>
      <c r="AG25" s="63" t="s">
        <v>94</v>
      </c>
      <c r="AH25" s="63" t="s">
        <v>94</v>
      </c>
      <c r="AI25" s="63" t="s">
        <v>94</v>
      </c>
      <c r="AJ25" s="63" t="s">
        <v>94</v>
      </c>
      <c r="AK25" s="63">
        <v>7.3</v>
      </c>
      <c r="AL25" s="63">
        <v>6.7</v>
      </c>
      <c r="AM25" s="63">
        <v>7.3</v>
      </c>
      <c r="AN25" s="63">
        <v>7.3</v>
      </c>
      <c r="AO25" s="63">
        <v>8.6</v>
      </c>
      <c r="AP25" s="63">
        <v>5.9</v>
      </c>
      <c r="AQ25" s="63">
        <v>8.8</v>
      </c>
      <c r="AR25" s="63">
        <v>6.9</v>
      </c>
      <c r="AS25" s="64"/>
      <c r="AT25" s="64"/>
      <c r="AU25" s="64"/>
      <c r="AV25" s="64"/>
      <c r="AW25" s="65">
        <v>46</v>
      </c>
      <c r="AX25" s="66">
        <v>5</v>
      </c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3">
        <v>6.3</v>
      </c>
      <c r="BJ25" s="64"/>
      <c r="BK25" s="64"/>
      <c r="BL25" s="64"/>
      <c r="BM25" s="63">
        <v>6.5</v>
      </c>
      <c r="BN25" s="65">
        <v>2</v>
      </c>
      <c r="BO25" s="66">
        <v>3</v>
      </c>
      <c r="BP25" s="63" t="s">
        <v>94</v>
      </c>
      <c r="BQ25" s="63" t="s">
        <v>94</v>
      </c>
      <c r="BR25" s="63">
        <v>7.4</v>
      </c>
      <c r="BS25" s="63">
        <v>5.6</v>
      </c>
      <c r="BT25" s="63" t="s">
        <v>94</v>
      </c>
      <c r="BU25" s="63">
        <v>8.1</v>
      </c>
      <c r="BV25" s="63" t="s">
        <v>94</v>
      </c>
      <c r="BW25" s="63">
        <v>6.5</v>
      </c>
      <c r="BX25" s="63" t="s">
        <v>94</v>
      </c>
      <c r="BY25" s="63">
        <v>8.2</v>
      </c>
      <c r="BZ25" s="63" t="s">
        <v>94</v>
      </c>
      <c r="CA25" s="63" t="s">
        <v>94</v>
      </c>
      <c r="CB25" s="63">
        <v>6.1</v>
      </c>
      <c r="CC25" s="64">
        <v>0</v>
      </c>
      <c r="CD25" s="63" t="s">
        <v>94</v>
      </c>
      <c r="CE25" s="64"/>
      <c r="CF25" s="63" t="s">
        <v>94</v>
      </c>
      <c r="CG25" s="63" t="s">
        <v>94</v>
      </c>
      <c r="CH25" s="63" t="s">
        <v>94</v>
      </c>
      <c r="CI25" s="63" t="s">
        <v>94</v>
      </c>
      <c r="CJ25" s="63" t="s">
        <v>94</v>
      </c>
      <c r="CK25" s="63">
        <v>8.5</v>
      </c>
      <c r="CL25" s="65">
        <v>52</v>
      </c>
      <c r="CM25" s="66">
        <v>3</v>
      </c>
      <c r="CN25" s="64"/>
      <c r="CO25" s="63" t="s">
        <v>94</v>
      </c>
      <c r="CP25" s="64"/>
      <c r="CQ25" s="64"/>
      <c r="CR25" s="64"/>
      <c r="CS25" s="63" t="s">
        <v>94</v>
      </c>
      <c r="CT25" s="64"/>
      <c r="CU25" s="63" t="s">
        <v>94</v>
      </c>
      <c r="CV25" s="63" t="s">
        <v>94</v>
      </c>
      <c r="CW25" s="64"/>
      <c r="CX25" s="63" t="s">
        <v>94</v>
      </c>
      <c r="CY25" s="63" t="s">
        <v>94</v>
      </c>
      <c r="CZ25" s="63">
        <v>8.4</v>
      </c>
      <c r="DA25" s="63">
        <v>5.9</v>
      </c>
      <c r="DB25" s="63">
        <v>8.5</v>
      </c>
      <c r="DC25" s="64"/>
      <c r="DD25" s="64"/>
      <c r="DE25" s="65">
        <v>20</v>
      </c>
      <c r="DF25" s="66">
        <v>8</v>
      </c>
      <c r="DG25" s="65">
        <v>0</v>
      </c>
      <c r="DH25" s="44">
        <v>5</v>
      </c>
      <c r="DI25" s="65">
        <v>120</v>
      </c>
      <c r="DJ25" s="66">
        <v>19</v>
      </c>
      <c r="DK25" s="67">
        <v>138</v>
      </c>
      <c r="DL25" s="63">
        <v>48</v>
      </c>
      <c r="DM25" s="63">
        <v>6.05</v>
      </c>
      <c r="DN25" s="63">
        <v>2.5</v>
      </c>
      <c r="DO25" s="2"/>
      <c r="DP25" t="e">
        <f>VLOOKUP(B25,#REF!,8,0)</f>
        <v>#REF!</v>
      </c>
    </row>
    <row r="26" ht="18" customHeight="1"/>
    <row r="27" ht="18" customHeight="1"/>
    <row r="28" ht="18" customHeight="1"/>
  </sheetData>
  <sheetProtection/>
  <mergeCells count="121">
    <mergeCell ref="B2:H5"/>
    <mergeCell ref="I2:AX2"/>
    <mergeCell ref="I3:K3"/>
    <mergeCell ref="I4:I5"/>
    <mergeCell ref="J4:J5"/>
    <mergeCell ref="K4:K5"/>
    <mergeCell ref="L3:M3"/>
    <mergeCell ref="L4:L5"/>
    <mergeCell ref="M4:M5"/>
    <mergeCell ref="N3:O3"/>
    <mergeCell ref="N4:O4"/>
    <mergeCell ref="P3:X3"/>
    <mergeCell ref="P4:R4"/>
    <mergeCell ref="S4:W4"/>
    <mergeCell ref="X4:X5"/>
    <mergeCell ref="Y3:AB3"/>
    <mergeCell ref="Y4:Y5"/>
    <mergeCell ref="Z4:Z5"/>
    <mergeCell ref="AA4:AA5"/>
    <mergeCell ref="AB4:AB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3:AW5"/>
    <mergeCell ref="AC3:AV3"/>
    <mergeCell ref="AC4:AC5"/>
    <mergeCell ref="AD4:AD5"/>
    <mergeCell ref="AE4:AE5"/>
    <mergeCell ref="AX3:AX5"/>
    <mergeCell ref="AY2:BO2"/>
    <mergeCell ref="AY3:AZ3"/>
    <mergeCell ref="AY4:AY5"/>
    <mergeCell ref="AZ4:AZ5"/>
    <mergeCell ref="BA3:BF3"/>
    <mergeCell ref="BA4:BA5"/>
    <mergeCell ref="BB4:BB5"/>
    <mergeCell ref="BC4:BC5"/>
    <mergeCell ref="BD4:BD5"/>
    <mergeCell ref="BE4:BE5"/>
    <mergeCell ref="BF4:BF5"/>
    <mergeCell ref="BG3:BL3"/>
    <mergeCell ref="BG4:BG5"/>
    <mergeCell ref="BH4:BH5"/>
    <mergeCell ref="BI4:BI5"/>
    <mergeCell ref="BJ4:BJ5"/>
    <mergeCell ref="BK4:BK5"/>
    <mergeCell ref="BL4:BL5"/>
    <mergeCell ref="BM4:BM5"/>
    <mergeCell ref="BN3:BN5"/>
    <mergeCell ref="BO3:BO5"/>
    <mergeCell ref="BP2:CM2"/>
    <mergeCell ref="BP3:BR3"/>
    <mergeCell ref="BP4:BP5"/>
    <mergeCell ref="BW4:BW5"/>
    <mergeCell ref="BX3:CC3"/>
    <mergeCell ref="BX4:BX5"/>
    <mergeCell ref="BY4:BY5"/>
    <mergeCell ref="BQ4:BQ5"/>
    <mergeCell ref="BR4:BR5"/>
    <mergeCell ref="BS3:BU3"/>
    <mergeCell ref="BS4:BS5"/>
    <mergeCell ref="BT4:BT5"/>
    <mergeCell ref="BU4:BU5"/>
    <mergeCell ref="BV3:BW3"/>
    <mergeCell ref="BV4:BV5"/>
    <mergeCell ref="BZ4:BZ5"/>
    <mergeCell ref="CA4:CA5"/>
    <mergeCell ref="CB4:CB5"/>
    <mergeCell ref="CC4:CC5"/>
    <mergeCell ref="CD4:CD5"/>
    <mergeCell ref="CE3:CF3"/>
    <mergeCell ref="CE4:CE5"/>
    <mergeCell ref="CF4:CF5"/>
    <mergeCell ref="CG4:CG5"/>
    <mergeCell ref="CH3:CI3"/>
    <mergeCell ref="CH4:CH5"/>
    <mergeCell ref="CI4:CI5"/>
    <mergeCell ref="CJ4:CJ5"/>
    <mergeCell ref="CK4:CK5"/>
    <mergeCell ref="CL3:CL5"/>
    <mergeCell ref="CM3:CM5"/>
    <mergeCell ref="CN2:DF2"/>
    <mergeCell ref="CN3:CS3"/>
    <mergeCell ref="CN4:CQ4"/>
    <mergeCell ref="DA4:DA5"/>
    <mergeCell ref="DB4:DB5"/>
    <mergeCell ref="DC3:DD3"/>
    <mergeCell ref="DC4:DC5"/>
    <mergeCell ref="CR4:CS4"/>
    <mergeCell ref="CT3:CV3"/>
    <mergeCell ref="CT4:CU4"/>
    <mergeCell ref="CV4:CV5"/>
    <mergeCell ref="CW4:CW5"/>
    <mergeCell ref="CX4:CX5"/>
    <mergeCell ref="CY4:CY5"/>
    <mergeCell ref="CZ4:CZ5"/>
    <mergeCell ref="DA3:DB3"/>
    <mergeCell ref="DI2:DI5"/>
    <mergeCell ref="DJ2:DJ5"/>
    <mergeCell ref="DK2:DK5"/>
    <mergeCell ref="DL2:DO5"/>
    <mergeCell ref="DD4:DD5"/>
    <mergeCell ref="DE3:DE5"/>
    <mergeCell ref="DF3:DF5"/>
    <mergeCell ref="DG2:DH2"/>
    <mergeCell ref="DG3:DG5"/>
    <mergeCell ref="DH3:D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27"/>
  <sheetViews>
    <sheetView showGridLines="0" zoomScalePageLayoutView="0" workbookViewId="0" topLeftCell="A1">
      <pane xSplit="6" ySplit="6" topLeftCell="I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S9" sqref="S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5" width="10.7109375" style="0" customWidth="1"/>
    <col min="6" max="7" width="10.7109375" style="0" hidden="1" customWidth="1"/>
    <col min="8" max="8" width="9.28125" style="0" hidden="1" customWidth="1"/>
    <col min="9" max="18" width="4.7109375" style="0" customWidth="1"/>
    <col min="19" max="19" width="5.28125" style="0" customWidth="1"/>
    <col min="20" max="49" width="4.7109375" style="0" customWidth="1"/>
    <col min="50" max="51" width="4.140625" style="0" customWidth="1"/>
    <col min="52" max="53" width="7.00390625" style="0" customWidth="1"/>
    <col min="54" max="68" width="4.140625" style="0" customWidth="1"/>
    <col min="69" max="69" width="7.28125" style="0" customWidth="1"/>
    <col min="70" max="70" width="6.28125" style="0" customWidth="1"/>
    <col min="71" max="85" width="4.140625" style="0" customWidth="1"/>
    <col min="86" max="86" width="6.57421875" style="0" customWidth="1"/>
    <col min="87" max="88" width="6.00390625" style="0" customWidth="1"/>
    <col min="89" max="89" width="5.7109375" style="0" customWidth="1"/>
    <col min="90" max="93" width="4.140625" style="0" customWidth="1"/>
    <col min="94" max="94" width="6.00390625" style="0" customWidth="1"/>
    <col min="95" max="95" width="6.140625" style="0" customWidth="1"/>
    <col min="96" max="100" width="4.421875" style="0" customWidth="1"/>
    <col min="101" max="101" width="5.421875" style="0" customWidth="1"/>
    <col min="102" max="103" width="5.00390625" style="0" customWidth="1"/>
    <col min="104" max="104" width="5.57421875" style="0" customWidth="1"/>
    <col min="105" max="106" width="6.00390625" style="0" customWidth="1"/>
    <col min="107" max="107" width="4.8515625" style="0" customWidth="1"/>
    <col min="108" max="111" width="5.8515625" style="0" customWidth="1"/>
    <col min="112" max="113" width="4.140625" style="0" customWidth="1"/>
    <col min="114" max="116" width="6.140625" style="0" customWidth="1"/>
    <col min="117" max="117" width="5.8515625" style="0" customWidth="1"/>
    <col min="118" max="118" width="7.57421875" style="0" customWidth="1"/>
    <col min="119" max="120" width="5.8515625" style="0" customWidth="1"/>
    <col min="121" max="121" width="7.140625" style="0" customWidth="1"/>
    <col min="122" max="122" width="6.7109375" style="0" customWidth="1"/>
    <col min="123" max="133" width="7.57421875" style="0" customWidth="1"/>
    <col min="134" max="134" width="5.57421875" style="0" customWidth="1"/>
    <col min="135" max="135" width="6.421875" style="0" customWidth="1"/>
    <col min="136" max="136" width="5.57421875" style="0" customWidth="1"/>
    <col min="137" max="137" width="19.28125" style="0" customWidth="1"/>
  </cols>
  <sheetData>
    <row r="1" spans="1:147" ht="25.5" customHeight="1">
      <c r="A1" s="40" t="s">
        <v>266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1">
        <v>27</v>
      </c>
      <c r="AC1" s="41">
        <v>28</v>
      </c>
      <c r="AD1" s="41">
        <v>29</v>
      </c>
      <c r="AE1" s="41">
        <v>30</v>
      </c>
      <c r="AF1" s="41">
        <v>31</v>
      </c>
      <c r="AG1" s="41">
        <v>32</v>
      </c>
      <c r="AH1" s="41">
        <v>33</v>
      </c>
      <c r="AI1" s="41">
        <v>34</v>
      </c>
      <c r="AJ1" s="41">
        <v>35</v>
      </c>
      <c r="AK1" s="41">
        <v>36</v>
      </c>
      <c r="AL1" s="41">
        <v>37</v>
      </c>
      <c r="AM1" s="41">
        <v>38</v>
      </c>
      <c r="AN1" s="41">
        <v>39</v>
      </c>
      <c r="AO1" s="41">
        <v>40</v>
      </c>
      <c r="AP1" s="41">
        <v>41</v>
      </c>
      <c r="AQ1" s="41">
        <v>42</v>
      </c>
      <c r="AR1" s="41">
        <v>43</v>
      </c>
      <c r="AS1" s="41">
        <v>44</v>
      </c>
      <c r="AT1" s="41">
        <v>45</v>
      </c>
      <c r="AU1" s="41">
        <v>46</v>
      </c>
      <c r="AV1" s="41">
        <v>47</v>
      </c>
      <c r="AW1" s="41">
        <v>48</v>
      </c>
      <c r="AX1" s="41">
        <v>49</v>
      </c>
      <c r="AY1" s="41">
        <v>50</v>
      </c>
      <c r="AZ1" s="41">
        <v>51</v>
      </c>
      <c r="BA1" s="41">
        <v>52</v>
      </c>
      <c r="BB1" s="41">
        <v>53</v>
      </c>
      <c r="BC1" s="41">
        <v>54</v>
      </c>
      <c r="BD1" s="41">
        <v>55</v>
      </c>
      <c r="BE1" s="41">
        <v>56</v>
      </c>
      <c r="BF1" s="41">
        <v>57</v>
      </c>
      <c r="BG1" s="41">
        <v>58</v>
      </c>
      <c r="BH1" s="41">
        <v>59</v>
      </c>
      <c r="BI1" s="41">
        <v>60</v>
      </c>
      <c r="BJ1" s="41">
        <v>61</v>
      </c>
      <c r="BK1" s="41">
        <v>62</v>
      </c>
      <c r="BL1" s="41">
        <v>63</v>
      </c>
      <c r="BM1" s="41">
        <v>64</v>
      </c>
      <c r="BN1" s="41">
        <v>65</v>
      </c>
      <c r="BO1" s="41">
        <v>66</v>
      </c>
      <c r="BP1" s="41">
        <v>67</v>
      </c>
      <c r="BQ1" s="41">
        <v>68</v>
      </c>
      <c r="BR1" s="41">
        <v>69</v>
      </c>
      <c r="BS1" s="41">
        <v>70</v>
      </c>
      <c r="BT1" s="41">
        <v>71</v>
      </c>
      <c r="BU1" s="41">
        <v>72</v>
      </c>
      <c r="BV1" s="41">
        <v>73</v>
      </c>
      <c r="BW1" s="41">
        <v>74</v>
      </c>
      <c r="BX1" s="41">
        <v>75</v>
      </c>
      <c r="BY1" s="41">
        <v>76</v>
      </c>
      <c r="BZ1" s="41">
        <v>77</v>
      </c>
      <c r="CA1" s="41">
        <v>78</v>
      </c>
      <c r="CB1" s="41">
        <v>79</v>
      </c>
      <c r="CC1" s="41">
        <v>80</v>
      </c>
      <c r="CD1" s="41">
        <v>81</v>
      </c>
      <c r="CE1" s="41">
        <v>82</v>
      </c>
      <c r="CF1" s="41">
        <v>83</v>
      </c>
      <c r="CG1" s="41">
        <v>84</v>
      </c>
      <c r="CH1" s="41">
        <v>85</v>
      </c>
      <c r="CI1" s="41">
        <v>86</v>
      </c>
      <c r="CJ1" s="41">
        <v>87</v>
      </c>
      <c r="CK1" s="41">
        <v>88</v>
      </c>
      <c r="CL1" s="41">
        <v>89</v>
      </c>
      <c r="CM1" s="41">
        <v>90</v>
      </c>
      <c r="CN1" s="41">
        <v>91</v>
      </c>
      <c r="CO1" s="41">
        <v>92</v>
      </c>
      <c r="CP1" s="41">
        <v>93</v>
      </c>
      <c r="CQ1" s="41">
        <v>94</v>
      </c>
      <c r="CR1" s="41">
        <v>95</v>
      </c>
      <c r="CS1" s="41">
        <v>96</v>
      </c>
      <c r="CT1" s="41">
        <v>97</v>
      </c>
      <c r="CU1" s="41">
        <v>98</v>
      </c>
      <c r="CV1" s="41">
        <v>99</v>
      </c>
      <c r="CW1" s="41">
        <v>100</v>
      </c>
      <c r="CX1" s="41">
        <v>101</v>
      </c>
      <c r="CY1" s="41">
        <v>102</v>
      </c>
      <c r="CZ1" s="41">
        <v>103</v>
      </c>
      <c r="DA1" s="41">
        <v>104</v>
      </c>
      <c r="DB1" s="41">
        <v>105</v>
      </c>
      <c r="DC1" s="41">
        <v>106</v>
      </c>
      <c r="DD1" s="41">
        <v>107</v>
      </c>
      <c r="DE1" s="41">
        <v>108</v>
      </c>
      <c r="DF1" s="41">
        <v>109</v>
      </c>
      <c r="DG1" s="41">
        <v>110</v>
      </c>
      <c r="DH1" s="41">
        <v>111</v>
      </c>
      <c r="DI1" s="41">
        <v>112</v>
      </c>
      <c r="DJ1" s="41">
        <v>113</v>
      </c>
      <c r="DK1" s="41">
        <v>114</v>
      </c>
      <c r="DL1" s="41">
        <v>115</v>
      </c>
      <c r="DM1" s="41">
        <v>116</v>
      </c>
      <c r="DN1" s="41">
        <v>117</v>
      </c>
      <c r="DO1" s="41">
        <v>118</v>
      </c>
      <c r="DP1" s="41">
        <v>119</v>
      </c>
      <c r="DQ1" s="41">
        <v>120</v>
      </c>
      <c r="DR1" s="41">
        <v>121</v>
      </c>
      <c r="DS1" s="41">
        <v>122</v>
      </c>
      <c r="DT1" s="41">
        <v>123</v>
      </c>
      <c r="DU1" s="41">
        <v>124</v>
      </c>
      <c r="DV1" s="41">
        <v>125</v>
      </c>
      <c r="DW1" s="41">
        <v>126</v>
      </c>
      <c r="DX1" s="41">
        <v>127</v>
      </c>
      <c r="DY1" s="41">
        <v>128</v>
      </c>
      <c r="DZ1" s="41">
        <v>129</v>
      </c>
      <c r="EA1" s="41">
        <v>130</v>
      </c>
      <c r="EB1" s="41">
        <v>131</v>
      </c>
      <c r="EC1" s="41">
        <v>132</v>
      </c>
      <c r="ED1" s="41">
        <v>133</v>
      </c>
      <c r="EE1" s="41">
        <v>134</v>
      </c>
      <c r="EF1" s="41">
        <v>135</v>
      </c>
      <c r="EG1" s="41">
        <v>136</v>
      </c>
      <c r="EH1" s="41">
        <v>137</v>
      </c>
      <c r="EI1" s="41"/>
      <c r="EJ1" s="41">
        <v>138</v>
      </c>
      <c r="EK1" s="41">
        <v>139</v>
      </c>
      <c r="EL1" s="41">
        <v>140</v>
      </c>
      <c r="EM1" s="41">
        <v>141</v>
      </c>
      <c r="EN1" s="41">
        <v>142</v>
      </c>
      <c r="EO1" s="41">
        <v>143</v>
      </c>
      <c r="EP1" s="41">
        <v>144</v>
      </c>
      <c r="EQ1" s="41">
        <v>145</v>
      </c>
    </row>
    <row r="2" spans="2:147" ht="24.75" customHeight="1"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/>
      <c r="T2" s="17">
        <v>18</v>
      </c>
      <c r="U2" s="17">
        <v>19</v>
      </c>
      <c r="V2" s="17">
        <v>20</v>
      </c>
      <c r="W2" s="17">
        <v>21</v>
      </c>
      <c r="X2" s="17">
        <v>22</v>
      </c>
      <c r="Y2" s="17"/>
      <c r="Z2" s="17"/>
      <c r="AA2" s="17">
        <v>23</v>
      </c>
      <c r="AB2" s="17">
        <v>24</v>
      </c>
      <c r="AC2" s="17">
        <v>25</v>
      </c>
      <c r="AD2" s="17">
        <v>26</v>
      </c>
      <c r="AE2" s="17">
        <v>27</v>
      </c>
      <c r="AF2" s="17">
        <v>28</v>
      </c>
      <c r="AG2" s="17">
        <v>29</v>
      </c>
      <c r="AH2" s="17">
        <v>30</v>
      </c>
      <c r="AI2" s="17">
        <v>31</v>
      </c>
      <c r="AJ2" s="17">
        <v>32</v>
      </c>
      <c r="AK2" s="17">
        <v>33</v>
      </c>
      <c r="AL2" s="17">
        <v>34</v>
      </c>
      <c r="AM2" s="17">
        <v>35</v>
      </c>
      <c r="AN2" s="17">
        <v>36</v>
      </c>
      <c r="AO2" s="17">
        <v>37</v>
      </c>
      <c r="AP2" s="17">
        <v>38</v>
      </c>
      <c r="AQ2" s="17">
        <v>39</v>
      </c>
      <c r="AR2" s="17">
        <v>40</v>
      </c>
      <c r="AS2" s="17">
        <v>41</v>
      </c>
      <c r="AT2" s="17">
        <v>42</v>
      </c>
      <c r="AU2" s="17">
        <v>43</v>
      </c>
      <c r="AV2" s="17">
        <v>44</v>
      </c>
      <c r="AW2" s="17">
        <v>45</v>
      </c>
      <c r="AX2" s="17">
        <v>46</v>
      </c>
      <c r="AY2" s="17">
        <v>47</v>
      </c>
      <c r="AZ2" s="17">
        <v>48</v>
      </c>
      <c r="BA2" s="17">
        <v>49</v>
      </c>
      <c r="BB2" s="17">
        <v>50</v>
      </c>
      <c r="BC2" s="17">
        <v>51</v>
      </c>
      <c r="BD2" s="17">
        <v>52</v>
      </c>
      <c r="BE2" s="17">
        <v>53</v>
      </c>
      <c r="BF2" s="17">
        <v>54</v>
      </c>
      <c r="BG2" s="17">
        <v>55</v>
      </c>
      <c r="BH2" s="17">
        <v>56</v>
      </c>
      <c r="BI2" s="17">
        <v>57</v>
      </c>
      <c r="BJ2" s="17">
        <v>58</v>
      </c>
      <c r="BK2" s="17">
        <v>59</v>
      </c>
      <c r="BL2" s="17">
        <v>60</v>
      </c>
      <c r="BM2" s="17">
        <v>61</v>
      </c>
      <c r="BN2" s="17">
        <v>62</v>
      </c>
      <c r="BO2" s="17">
        <v>63</v>
      </c>
      <c r="BP2" s="17">
        <v>64</v>
      </c>
      <c r="BQ2" s="17">
        <v>65</v>
      </c>
      <c r="BR2" s="17">
        <v>66</v>
      </c>
      <c r="BS2" s="17">
        <v>67</v>
      </c>
      <c r="BT2" s="17">
        <v>68</v>
      </c>
      <c r="BU2" s="17">
        <v>69</v>
      </c>
      <c r="BV2" s="17">
        <v>70</v>
      </c>
      <c r="BW2" s="17">
        <v>71</v>
      </c>
      <c r="BX2" s="17">
        <v>72</v>
      </c>
      <c r="BY2" s="17">
        <v>73</v>
      </c>
      <c r="BZ2" s="17">
        <v>74</v>
      </c>
      <c r="CA2" s="17">
        <v>75</v>
      </c>
      <c r="CB2" s="17">
        <v>76</v>
      </c>
      <c r="CC2" s="17">
        <v>77</v>
      </c>
      <c r="CD2" s="17">
        <v>78</v>
      </c>
      <c r="CE2" s="17">
        <v>79</v>
      </c>
      <c r="CF2" s="17">
        <v>80</v>
      </c>
      <c r="CG2" s="17">
        <v>81</v>
      </c>
      <c r="CH2" s="17">
        <v>82</v>
      </c>
      <c r="CI2" s="17">
        <v>83</v>
      </c>
      <c r="CJ2" s="17"/>
      <c r="CK2" s="17">
        <v>84</v>
      </c>
      <c r="CL2" s="17">
        <v>85</v>
      </c>
      <c r="CM2" s="17">
        <v>86</v>
      </c>
      <c r="CN2" s="17">
        <v>87</v>
      </c>
      <c r="CO2" s="17">
        <v>88</v>
      </c>
      <c r="CP2" s="17">
        <v>89</v>
      </c>
      <c r="CQ2" s="17">
        <v>90</v>
      </c>
      <c r="CR2" s="17">
        <v>91</v>
      </c>
      <c r="CS2" s="17">
        <v>92</v>
      </c>
      <c r="CT2" s="17">
        <v>93</v>
      </c>
      <c r="CU2" s="17">
        <v>94</v>
      </c>
      <c r="CV2" s="17"/>
      <c r="CW2" s="17">
        <v>95</v>
      </c>
      <c r="CX2" s="17">
        <v>96</v>
      </c>
      <c r="CY2" s="17"/>
      <c r="CZ2" s="17">
        <v>97</v>
      </c>
      <c r="DA2" s="17">
        <v>98</v>
      </c>
      <c r="DB2" s="17"/>
      <c r="DC2" s="17">
        <v>99</v>
      </c>
      <c r="DD2" s="17">
        <v>100</v>
      </c>
      <c r="DE2" s="17">
        <v>101</v>
      </c>
      <c r="DF2" s="17">
        <v>102</v>
      </c>
      <c r="DG2" s="17">
        <v>103</v>
      </c>
      <c r="DH2" s="17">
        <v>104</v>
      </c>
      <c r="DI2" s="17">
        <v>105</v>
      </c>
      <c r="DJ2" s="17">
        <v>106</v>
      </c>
      <c r="DK2" s="17">
        <v>107</v>
      </c>
      <c r="DL2" s="17"/>
      <c r="DM2" s="17">
        <v>108</v>
      </c>
      <c r="DN2" s="17">
        <v>109</v>
      </c>
      <c r="DO2" s="17">
        <v>110</v>
      </c>
      <c r="DP2" s="17">
        <v>111</v>
      </c>
      <c r="DQ2" s="17">
        <v>112</v>
      </c>
      <c r="DR2" s="17">
        <v>113</v>
      </c>
      <c r="DS2" s="17">
        <v>114</v>
      </c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>
        <v>115</v>
      </c>
      <c r="EE2" s="17">
        <v>116</v>
      </c>
      <c r="EF2" s="17">
        <v>117</v>
      </c>
      <c r="EG2" s="17">
        <v>118</v>
      </c>
      <c r="EH2" s="17">
        <v>119</v>
      </c>
      <c r="EI2" s="17"/>
      <c r="EJ2" s="17">
        <v>120</v>
      </c>
      <c r="EK2" s="17">
        <v>121</v>
      </c>
      <c r="EL2" s="17">
        <v>122</v>
      </c>
      <c r="EM2" s="17">
        <v>123</v>
      </c>
      <c r="EN2" s="17">
        <v>124</v>
      </c>
      <c r="EO2" s="17">
        <v>125</v>
      </c>
      <c r="EP2" s="17">
        <v>126</v>
      </c>
      <c r="EQ2" s="17">
        <v>127</v>
      </c>
    </row>
    <row r="3" spans="2:140" ht="28.5" customHeight="1">
      <c r="B3" s="173" t="s">
        <v>0</v>
      </c>
      <c r="C3" s="174"/>
      <c r="D3" s="174"/>
      <c r="E3" s="174"/>
      <c r="F3" s="174"/>
      <c r="G3" s="174"/>
      <c r="H3" s="175"/>
      <c r="I3" s="194" t="s">
        <v>91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6"/>
      <c r="BB3" s="185" t="s">
        <v>146</v>
      </c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4"/>
      <c r="BS3" s="189" t="s">
        <v>170</v>
      </c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90"/>
      <c r="CI3" s="190"/>
      <c r="CJ3" s="190"/>
      <c r="CK3" s="189"/>
      <c r="CL3" s="189"/>
      <c r="CM3" s="189"/>
      <c r="CN3" s="189"/>
      <c r="CO3" s="189"/>
      <c r="CP3" s="189"/>
      <c r="CQ3" s="189"/>
      <c r="CR3" s="189" t="s">
        <v>207</v>
      </c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90"/>
      <c r="DK3" s="190"/>
      <c r="DL3" s="190"/>
      <c r="DM3" s="189"/>
      <c r="DN3" s="189"/>
      <c r="DO3" s="185" t="s">
        <v>240</v>
      </c>
      <c r="DP3" s="184"/>
      <c r="DQ3" s="172" t="s">
        <v>245</v>
      </c>
      <c r="DR3" s="172" t="s">
        <v>247</v>
      </c>
      <c r="DS3" s="172" t="s">
        <v>249</v>
      </c>
      <c r="DT3" s="197" t="s">
        <v>245</v>
      </c>
      <c r="DU3" s="197" t="s">
        <v>247</v>
      </c>
      <c r="DV3" s="197" t="s">
        <v>249</v>
      </c>
      <c r="DW3" s="197" t="s">
        <v>259</v>
      </c>
      <c r="DX3" s="197" t="s">
        <v>260</v>
      </c>
      <c r="DY3" s="197" t="s">
        <v>261</v>
      </c>
      <c r="DZ3" s="197" t="s">
        <v>262</v>
      </c>
      <c r="EA3" s="209" t="s">
        <v>263</v>
      </c>
      <c r="EB3" s="197" t="s">
        <v>264</v>
      </c>
      <c r="EC3" s="197" t="s">
        <v>265</v>
      </c>
      <c r="ED3" s="173" t="s">
        <v>251</v>
      </c>
      <c r="EE3" s="174"/>
      <c r="EF3" s="174"/>
      <c r="EG3" s="175"/>
      <c r="EH3" s="197" t="s">
        <v>271</v>
      </c>
      <c r="EI3" s="197" t="s">
        <v>259</v>
      </c>
      <c r="EJ3" s="197" t="s">
        <v>260</v>
      </c>
    </row>
    <row r="4" spans="2:140" s="9" customFormat="1" ht="51" customHeight="1">
      <c r="B4" s="176"/>
      <c r="C4" s="177"/>
      <c r="D4" s="177"/>
      <c r="E4" s="177"/>
      <c r="F4" s="177"/>
      <c r="G4" s="177"/>
      <c r="H4" s="178"/>
      <c r="I4" s="172" t="s">
        <v>92</v>
      </c>
      <c r="J4" s="172"/>
      <c r="K4" s="172"/>
      <c r="L4" s="172" t="s">
        <v>97</v>
      </c>
      <c r="M4" s="172"/>
      <c r="N4" s="172" t="s">
        <v>100</v>
      </c>
      <c r="O4" s="172"/>
      <c r="P4" s="187" t="s">
        <v>104</v>
      </c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72"/>
      <c r="AB4" s="172" t="s">
        <v>116</v>
      </c>
      <c r="AC4" s="172"/>
      <c r="AD4" s="172"/>
      <c r="AE4" s="172"/>
      <c r="AF4" s="185" t="s">
        <v>121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4"/>
      <c r="AZ4" s="172" t="s">
        <v>142</v>
      </c>
      <c r="BA4" s="172" t="s">
        <v>144</v>
      </c>
      <c r="BB4" s="172" t="s">
        <v>147</v>
      </c>
      <c r="BC4" s="172"/>
      <c r="BD4" s="172" t="s">
        <v>150</v>
      </c>
      <c r="BE4" s="172"/>
      <c r="BF4" s="172"/>
      <c r="BG4" s="172"/>
      <c r="BH4" s="172"/>
      <c r="BI4" s="172"/>
      <c r="BJ4" s="172" t="s">
        <v>157</v>
      </c>
      <c r="BK4" s="172"/>
      <c r="BL4" s="172"/>
      <c r="BM4" s="172"/>
      <c r="BN4" s="172"/>
      <c r="BO4" s="172"/>
      <c r="BP4" s="8" t="s">
        <v>164</v>
      </c>
      <c r="BQ4" s="183" t="s">
        <v>166</v>
      </c>
      <c r="BR4" s="183" t="s">
        <v>168</v>
      </c>
      <c r="BS4" s="183" t="s">
        <v>171</v>
      </c>
      <c r="BT4" s="183"/>
      <c r="BU4" s="183"/>
      <c r="BV4" s="183" t="s">
        <v>175</v>
      </c>
      <c r="BW4" s="183"/>
      <c r="BX4" s="183"/>
      <c r="BY4" s="183" t="s">
        <v>179</v>
      </c>
      <c r="BZ4" s="183"/>
      <c r="CA4" s="183" t="s">
        <v>182</v>
      </c>
      <c r="CB4" s="183"/>
      <c r="CC4" s="183"/>
      <c r="CD4" s="183"/>
      <c r="CE4" s="183"/>
      <c r="CF4" s="183"/>
      <c r="CG4" s="27" t="s">
        <v>189</v>
      </c>
      <c r="CH4" s="201" t="s">
        <v>191</v>
      </c>
      <c r="CI4" s="202"/>
      <c r="CJ4" s="203"/>
      <c r="CK4" s="28" t="s">
        <v>194</v>
      </c>
      <c r="CL4" s="172" t="s">
        <v>196</v>
      </c>
      <c r="CM4" s="172"/>
      <c r="CN4" s="8" t="s">
        <v>199</v>
      </c>
      <c r="CO4" s="8" t="s">
        <v>201</v>
      </c>
      <c r="CP4" s="183" t="s">
        <v>203</v>
      </c>
      <c r="CQ4" s="183" t="s">
        <v>205</v>
      </c>
      <c r="CR4" s="206" t="s">
        <v>208</v>
      </c>
      <c r="CS4" s="207"/>
      <c r="CT4" s="207"/>
      <c r="CU4" s="207"/>
      <c r="CV4" s="207"/>
      <c r="CW4" s="207"/>
      <c r="CX4" s="207"/>
      <c r="CY4" s="208"/>
      <c r="CZ4" s="187" t="s">
        <v>217</v>
      </c>
      <c r="DA4" s="187"/>
      <c r="DB4" s="187"/>
      <c r="DC4" s="172"/>
      <c r="DD4" s="8" t="s">
        <v>222</v>
      </c>
      <c r="DE4" s="8" t="s">
        <v>224</v>
      </c>
      <c r="DF4" s="8" t="s">
        <v>226</v>
      </c>
      <c r="DG4" s="8" t="s">
        <v>228</v>
      </c>
      <c r="DH4" s="185" t="s">
        <v>201</v>
      </c>
      <c r="DI4" s="188"/>
      <c r="DJ4" s="201" t="s">
        <v>233</v>
      </c>
      <c r="DK4" s="202"/>
      <c r="DL4" s="203"/>
      <c r="DM4" s="184" t="s">
        <v>236</v>
      </c>
      <c r="DN4" s="183" t="s">
        <v>238</v>
      </c>
      <c r="DO4" s="183" t="s">
        <v>241</v>
      </c>
      <c r="DP4" s="183" t="s">
        <v>243</v>
      </c>
      <c r="DQ4" s="172"/>
      <c r="DR4" s="172"/>
      <c r="DS4" s="172"/>
      <c r="DT4" s="198"/>
      <c r="DU4" s="198"/>
      <c r="DV4" s="198"/>
      <c r="DW4" s="198"/>
      <c r="DX4" s="198"/>
      <c r="DY4" s="198"/>
      <c r="DZ4" s="198"/>
      <c r="EA4" s="210"/>
      <c r="EB4" s="198"/>
      <c r="EC4" s="198"/>
      <c r="ED4" s="176"/>
      <c r="EE4" s="177"/>
      <c r="EF4" s="177"/>
      <c r="EG4" s="178"/>
      <c r="EH4" s="198" t="s">
        <v>270</v>
      </c>
      <c r="EI4" s="198"/>
      <c r="EJ4" s="198"/>
    </row>
    <row r="5" spans="2:140" s="12" customFormat="1" ht="44.25" customHeight="1">
      <c r="B5" s="176"/>
      <c r="C5" s="177"/>
      <c r="D5" s="177"/>
      <c r="E5" s="177"/>
      <c r="F5" s="177"/>
      <c r="G5" s="177"/>
      <c r="H5" s="178"/>
      <c r="I5" s="189" t="s">
        <v>93</v>
      </c>
      <c r="J5" s="189" t="s">
        <v>95</v>
      </c>
      <c r="K5" s="189" t="s">
        <v>96</v>
      </c>
      <c r="L5" s="189" t="s">
        <v>98</v>
      </c>
      <c r="M5" s="189" t="s">
        <v>99</v>
      </c>
      <c r="N5" s="183" t="s">
        <v>101</v>
      </c>
      <c r="O5" s="185"/>
      <c r="P5" s="201" t="s">
        <v>105</v>
      </c>
      <c r="Q5" s="202"/>
      <c r="R5" s="202"/>
      <c r="S5" s="203"/>
      <c r="T5" s="186" t="s">
        <v>109</v>
      </c>
      <c r="U5" s="186"/>
      <c r="V5" s="186"/>
      <c r="W5" s="186"/>
      <c r="X5" s="186"/>
      <c r="Y5" s="186"/>
      <c r="Z5" s="186"/>
      <c r="AA5" s="193" t="s">
        <v>115</v>
      </c>
      <c r="AB5" s="189" t="s">
        <v>117</v>
      </c>
      <c r="AC5" s="189" t="s">
        <v>118</v>
      </c>
      <c r="AD5" s="189" t="s">
        <v>119</v>
      </c>
      <c r="AE5" s="189" t="s">
        <v>120</v>
      </c>
      <c r="AF5" s="189" t="s">
        <v>122</v>
      </c>
      <c r="AG5" s="189" t="s">
        <v>123</v>
      </c>
      <c r="AH5" s="189" t="s">
        <v>124</v>
      </c>
      <c r="AI5" s="189" t="s">
        <v>125</v>
      </c>
      <c r="AJ5" s="189" t="s">
        <v>126</v>
      </c>
      <c r="AK5" s="189" t="s">
        <v>127</v>
      </c>
      <c r="AL5" s="189" t="s">
        <v>128</v>
      </c>
      <c r="AM5" s="189" t="s">
        <v>129</v>
      </c>
      <c r="AN5" s="189" t="s">
        <v>130</v>
      </c>
      <c r="AO5" s="189" t="s">
        <v>131</v>
      </c>
      <c r="AP5" s="189" t="s">
        <v>132</v>
      </c>
      <c r="AQ5" s="189" t="s">
        <v>133</v>
      </c>
      <c r="AR5" s="189" t="s">
        <v>134</v>
      </c>
      <c r="AS5" s="189" t="s">
        <v>135</v>
      </c>
      <c r="AT5" s="189" t="s">
        <v>136</v>
      </c>
      <c r="AU5" s="189" t="s">
        <v>137</v>
      </c>
      <c r="AV5" s="189" t="s">
        <v>138</v>
      </c>
      <c r="AW5" s="189" t="s">
        <v>139</v>
      </c>
      <c r="AX5" s="189" t="s">
        <v>140</v>
      </c>
      <c r="AY5" s="189" t="s">
        <v>141</v>
      </c>
      <c r="AZ5" s="172"/>
      <c r="BA5" s="172"/>
      <c r="BB5" s="189" t="s">
        <v>148</v>
      </c>
      <c r="BC5" s="189" t="s">
        <v>149</v>
      </c>
      <c r="BD5" s="189" t="s">
        <v>151</v>
      </c>
      <c r="BE5" s="189" t="s">
        <v>152</v>
      </c>
      <c r="BF5" s="189" t="s">
        <v>153</v>
      </c>
      <c r="BG5" s="189" t="s">
        <v>154</v>
      </c>
      <c r="BH5" s="189" t="s">
        <v>155</v>
      </c>
      <c r="BI5" s="189" t="s">
        <v>156</v>
      </c>
      <c r="BJ5" s="189" t="s">
        <v>158</v>
      </c>
      <c r="BK5" s="189" t="s">
        <v>159</v>
      </c>
      <c r="BL5" s="189" t="s">
        <v>160</v>
      </c>
      <c r="BM5" s="189" t="s">
        <v>161</v>
      </c>
      <c r="BN5" s="189" t="s">
        <v>162</v>
      </c>
      <c r="BO5" s="189" t="s">
        <v>163</v>
      </c>
      <c r="BP5" s="189" t="s">
        <v>165</v>
      </c>
      <c r="BQ5" s="183"/>
      <c r="BR5" s="183"/>
      <c r="BS5" s="189" t="s">
        <v>172</v>
      </c>
      <c r="BT5" s="189" t="s">
        <v>173</v>
      </c>
      <c r="BU5" s="189" t="s">
        <v>174</v>
      </c>
      <c r="BV5" s="189" t="s">
        <v>176</v>
      </c>
      <c r="BW5" s="189" t="s">
        <v>177</v>
      </c>
      <c r="BX5" s="189" t="s">
        <v>178</v>
      </c>
      <c r="BY5" s="189" t="s">
        <v>180</v>
      </c>
      <c r="BZ5" s="189" t="s">
        <v>181</v>
      </c>
      <c r="CA5" s="189" t="s">
        <v>183</v>
      </c>
      <c r="CB5" s="189" t="s">
        <v>184</v>
      </c>
      <c r="CC5" s="189" t="s">
        <v>185</v>
      </c>
      <c r="CD5" s="189" t="s">
        <v>186</v>
      </c>
      <c r="CE5" s="189" t="s">
        <v>187</v>
      </c>
      <c r="CF5" s="189" t="s">
        <v>188</v>
      </c>
      <c r="CG5" s="189" t="s">
        <v>190</v>
      </c>
      <c r="CH5" s="182" t="s">
        <v>192</v>
      </c>
      <c r="CI5" s="182" t="s">
        <v>193</v>
      </c>
      <c r="CJ5" s="204" t="s">
        <v>256</v>
      </c>
      <c r="CK5" s="189" t="s">
        <v>195</v>
      </c>
      <c r="CL5" s="189" t="s">
        <v>197</v>
      </c>
      <c r="CM5" s="189" t="s">
        <v>198</v>
      </c>
      <c r="CN5" s="189" t="s">
        <v>200</v>
      </c>
      <c r="CO5" s="189" t="s">
        <v>202</v>
      </c>
      <c r="CP5" s="183"/>
      <c r="CQ5" s="185"/>
      <c r="CR5" s="186" t="s">
        <v>209</v>
      </c>
      <c r="CS5" s="186"/>
      <c r="CT5" s="186"/>
      <c r="CU5" s="186"/>
      <c r="CV5" s="186"/>
      <c r="CW5" s="186" t="s">
        <v>214</v>
      </c>
      <c r="CX5" s="186"/>
      <c r="CY5" s="186"/>
      <c r="CZ5" s="186" t="s">
        <v>218</v>
      </c>
      <c r="DA5" s="186"/>
      <c r="DB5" s="186"/>
      <c r="DC5" s="184" t="s">
        <v>221</v>
      </c>
      <c r="DD5" s="183" t="s">
        <v>223</v>
      </c>
      <c r="DE5" s="183" t="s">
        <v>225</v>
      </c>
      <c r="DF5" s="183" t="s">
        <v>227</v>
      </c>
      <c r="DG5" s="183" t="s">
        <v>229</v>
      </c>
      <c r="DH5" s="183" t="s">
        <v>231</v>
      </c>
      <c r="DI5" s="183" t="s">
        <v>232</v>
      </c>
      <c r="DJ5" s="182" t="s">
        <v>234</v>
      </c>
      <c r="DK5" s="182" t="s">
        <v>235</v>
      </c>
      <c r="DL5" s="199" t="s">
        <v>256</v>
      </c>
      <c r="DM5" s="183"/>
      <c r="DN5" s="183"/>
      <c r="DO5" s="183"/>
      <c r="DP5" s="183"/>
      <c r="DQ5" s="172"/>
      <c r="DR5" s="172"/>
      <c r="DS5" s="172"/>
      <c r="DT5" s="198"/>
      <c r="DU5" s="198"/>
      <c r="DV5" s="198"/>
      <c r="DW5" s="198"/>
      <c r="DX5" s="198"/>
      <c r="DY5" s="198"/>
      <c r="DZ5" s="198"/>
      <c r="EA5" s="210"/>
      <c r="EB5" s="198"/>
      <c r="EC5" s="198"/>
      <c r="ED5" s="176"/>
      <c r="EE5" s="177"/>
      <c r="EF5" s="177"/>
      <c r="EG5" s="178"/>
      <c r="EH5" s="198"/>
      <c r="EI5" s="198"/>
      <c r="EJ5" s="198"/>
    </row>
    <row r="6" spans="2:137" ht="65.25" customHeight="1">
      <c r="B6" s="179"/>
      <c r="C6" s="180"/>
      <c r="D6" s="180"/>
      <c r="E6" s="180"/>
      <c r="F6" s="180"/>
      <c r="G6" s="180"/>
      <c r="H6" s="181"/>
      <c r="I6" s="189"/>
      <c r="J6" s="189"/>
      <c r="K6" s="189"/>
      <c r="L6" s="189"/>
      <c r="M6" s="189"/>
      <c r="N6" s="1" t="s">
        <v>102</v>
      </c>
      <c r="O6" s="1" t="s">
        <v>103</v>
      </c>
      <c r="P6" s="13" t="s">
        <v>106</v>
      </c>
      <c r="Q6" s="13" t="s">
        <v>107</v>
      </c>
      <c r="R6" s="13" t="s">
        <v>108</v>
      </c>
      <c r="S6" s="21" t="s">
        <v>256</v>
      </c>
      <c r="T6" s="13" t="s">
        <v>110</v>
      </c>
      <c r="U6" s="13" t="s">
        <v>111</v>
      </c>
      <c r="V6" s="13" t="s">
        <v>112</v>
      </c>
      <c r="W6" s="13" t="s">
        <v>113</v>
      </c>
      <c r="X6" s="13" t="s">
        <v>114</v>
      </c>
      <c r="Y6" s="24" t="s">
        <v>257</v>
      </c>
      <c r="Z6" s="24" t="s">
        <v>258</v>
      </c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72"/>
      <c r="BA6" s="172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3"/>
      <c r="BR6" s="183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3"/>
      <c r="CI6" s="183"/>
      <c r="CJ6" s="205"/>
      <c r="CK6" s="189"/>
      <c r="CL6" s="189"/>
      <c r="CM6" s="189"/>
      <c r="CN6" s="189"/>
      <c r="CO6" s="189"/>
      <c r="CP6" s="183"/>
      <c r="CQ6" s="183"/>
      <c r="CR6" s="16" t="s">
        <v>210</v>
      </c>
      <c r="CS6" s="16" t="s">
        <v>211</v>
      </c>
      <c r="CT6" s="16" t="s">
        <v>212</v>
      </c>
      <c r="CU6" s="16" t="s">
        <v>213</v>
      </c>
      <c r="CV6" s="24" t="s">
        <v>256</v>
      </c>
      <c r="CW6" s="16" t="s">
        <v>215</v>
      </c>
      <c r="CX6" s="16" t="s">
        <v>216</v>
      </c>
      <c r="CY6" s="24" t="s">
        <v>256</v>
      </c>
      <c r="CZ6" s="16" t="s">
        <v>219</v>
      </c>
      <c r="DA6" s="16" t="s">
        <v>220</v>
      </c>
      <c r="DB6" s="24" t="s">
        <v>256</v>
      </c>
      <c r="DC6" s="183"/>
      <c r="DD6" s="183"/>
      <c r="DE6" s="183"/>
      <c r="DF6" s="183"/>
      <c r="DG6" s="183"/>
      <c r="DH6" s="183"/>
      <c r="DI6" s="183"/>
      <c r="DJ6" s="183"/>
      <c r="DK6" s="183"/>
      <c r="DL6" s="200"/>
      <c r="DM6" s="183"/>
      <c r="DN6" s="183"/>
      <c r="DO6" s="183"/>
      <c r="DP6" s="183"/>
      <c r="DQ6" s="172"/>
      <c r="DR6" s="172"/>
      <c r="DS6" s="172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179"/>
      <c r="EE6" s="180"/>
      <c r="EF6" s="180"/>
      <c r="EG6" s="181"/>
    </row>
    <row r="7" spans="2:137" s="19" customFormat="1" ht="30" customHeight="1">
      <c r="B7" s="20"/>
      <c r="C7" s="20"/>
      <c r="D7" s="20"/>
      <c r="E7" s="20"/>
      <c r="F7" s="20" t="s">
        <v>50</v>
      </c>
      <c r="G7" s="20" t="s">
        <v>84</v>
      </c>
      <c r="H7" s="20" t="s">
        <v>88</v>
      </c>
      <c r="I7" s="20">
        <v>2</v>
      </c>
      <c r="J7" s="20">
        <v>2</v>
      </c>
      <c r="K7" s="20">
        <v>2</v>
      </c>
      <c r="L7" s="20">
        <v>3</v>
      </c>
      <c r="M7" s="20">
        <v>3</v>
      </c>
      <c r="N7" s="20">
        <v>3</v>
      </c>
      <c r="O7" s="20">
        <v>2</v>
      </c>
      <c r="P7" s="20"/>
      <c r="Q7" s="20"/>
      <c r="R7" s="20"/>
      <c r="S7" s="22">
        <v>2</v>
      </c>
      <c r="T7" s="20"/>
      <c r="U7" s="20"/>
      <c r="V7" s="20"/>
      <c r="W7" s="20"/>
      <c r="X7" s="20"/>
      <c r="Y7" s="25">
        <v>2</v>
      </c>
      <c r="Z7" s="25">
        <v>2</v>
      </c>
      <c r="AA7" s="20">
        <v>2</v>
      </c>
      <c r="AB7" s="20">
        <v>3</v>
      </c>
      <c r="AC7" s="20">
        <v>2</v>
      </c>
      <c r="AD7" s="20">
        <v>3</v>
      </c>
      <c r="AE7" s="20">
        <v>2</v>
      </c>
      <c r="AF7" s="20">
        <v>1</v>
      </c>
      <c r="AG7" s="20">
        <v>1</v>
      </c>
      <c r="AH7" s="20">
        <v>1</v>
      </c>
      <c r="AI7" s="20">
        <v>1</v>
      </c>
      <c r="AJ7" s="20">
        <v>1</v>
      </c>
      <c r="AK7" s="20">
        <v>1</v>
      </c>
      <c r="AL7" s="20">
        <v>1</v>
      </c>
      <c r="AM7" s="20">
        <v>1</v>
      </c>
      <c r="AN7" s="20">
        <v>1</v>
      </c>
      <c r="AO7" s="20">
        <v>1</v>
      </c>
      <c r="AP7" s="20">
        <v>1</v>
      </c>
      <c r="AQ7" s="20">
        <v>1</v>
      </c>
      <c r="AR7" s="20">
        <v>1</v>
      </c>
      <c r="AS7" s="20">
        <v>1</v>
      </c>
      <c r="AT7" s="20">
        <v>1</v>
      </c>
      <c r="AU7" s="20">
        <v>1</v>
      </c>
      <c r="AV7" s="20"/>
      <c r="AW7" s="20"/>
      <c r="AX7" s="20"/>
      <c r="AY7" s="20"/>
      <c r="AZ7" s="20" t="s">
        <v>143</v>
      </c>
      <c r="BA7" s="20" t="s">
        <v>143</v>
      </c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20" t="s">
        <v>143</v>
      </c>
      <c r="BR7" s="20" t="s">
        <v>143</v>
      </c>
      <c r="BS7" s="20">
        <v>3</v>
      </c>
      <c r="BT7" s="20">
        <v>3</v>
      </c>
      <c r="BU7" s="20">
        <v>2</v>
      </c>
      <c r="BV7" s="20">
        <v>3</v>
      </c>
      <c r="BW7" s="20">
        <v>3</v>
      </c>
      <c r="BX7" s="20">
        <v>2</v>
      </c>
      <c r="BY7" s="20">
        <v>2</v>
      </c>
      <c r="BZ7" s="20">
        <v>3</v>
      </c>
      <c r="CA7" s="20">
        <v>3</v>
      </c>
      <c r="CB7" s="20">
        <v>3</v>
      </c>
      <c r="CC7" s="20">
        <v>2</v>
      </c>
      <c r="CD7" s="20">
        <v>2</v>
      </c>
      <c r="CE7" s="20">
        <v>3</v>
      </c>
      <c r="CF7" s="20">
        <v>3</v>
      </c>
      <c r="CG7" s="20">
        <v>3</v>
      </c>
      <c r="CH7" s="20"/>
      <c r="CI7" s="20"/>
      <c r="CJ7" s="22">
        <v>3</v>
      </c>
      <c r="CK7" s="20">
        <v>3</v>
      </c>
      <c r="CL7" s="20">
        <v>2</v>
      </c>
      <c r="CM7" s="20">
        <v>3</v>
      </c>
      <c r="CN7" s="20">
        <v>3</v>
      </c>
      <c r="CO7" s="20">
        <v>1</v>
      </c>
      <c r="CP7" s="20" t="s">
        <v>143</v>
      </c>
      <c r="CQ7" s="20" t="s">
        <v>143</v>
      </c>
      <c r="CR7" s="18"/>
      <c r="CS7" s="18"/>
      <c r="CT7" s="18"/>
      <c r="CU7" s="18"/>
      <c r="CV7" s="29">
        <v>2</v>
      </c>
      <c r="CW7" s="18"/>
      <c r="CX7" s="18"/>
      <c r="CY7" s="29">
        <v>2</v>
      </c>
      <c r="CZ7" s="20"/>
      <c r="DA7" s="20"/>
      <c r="DB7" s="29">
        <v>3</v>
      </c>
      <c r="DC7" s="20">
        <v>3</v>
      </c>
      <c r="DD7" s="20">
        <v>3</v>
      </c>
      <c r="DE7" s="20">
        <v>2</v>
      </c>
      <c r="DF7" s="20">
        <v>3</v>
      </c>
      <c r="DG7" s="20">
        <v>3</v>
      </c>
      <c r="DH7" s="20">
        <v>1</v>
      </c>
      <c r="DI7" s="20">
        <v>1</v>
      </c>
      <c r="DJ7" s="20"/>
      <c r="DK7" s="20"/>
      <c r="DL7" s="29">
        <v>5</v>
      </c>
      <c r="DM7" s="20" t="s">
        <v>143</v>
      </c>
      <c r="DN7" s="20" t="s">
        <v>143</v>
      </c>
      <c r="DO7" s="20" t="s">
        <v>143</v>
      </c>
      <c r="DP7" s="20" t="s">
        <v>143</v>
      </c>
      <c r="DQ7" s="20" t="s">
        <v>143</v>
      </c>
      <c r="DR7" s="20" t="s">
        <v>143</v>
      </c>
      <c r="DS7" s="20" t="s">
        <v>143</v>
      </c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 t="s">
        <v>252</v>
      </c>
      <c r="EE7" s="20" t="s">
        <v>253</v>
      </c>
      <c r="EF7" s="20" t="s">
        <v>254</v>
      </c>
      <c r="EG7" s="20" t="s">
        <v>255</v>
      </c>
    </row>
    <row r="8" spans="2:137" s="10" customFormat="1" ht="21" customHeight="1">
      <c r="B8" s="18" t="s">
        <v>1</v>
      </c>
      <c r="C8" s="18" t="s">
        <v>2</v>
      </c>
      <c r="D8" s="18" t="s">
        <v>13</v>
      </c>
      <c r="E8" s="18" t="s">
        <v>33</v>
      </c>
      <c r="F8" s="18" t="s">
        <v>50</v>
      </c>
      <c r="G8" s="18" t="s">
        <v>84</v>
      </c>
      <c r="H8" s="18" t="s">
        <v>88</v>
      </c>
      <c r="I8" s="18">
        <v>2</v>
      </c>
      <c r="J8" s="18">
        <v>2</v>
      </c>
      <c r="K8" s="18">
        <v>2</v>
      </c>
      <c r="L8" s="18">
        <v>3</v>
      </c>
      <c r="M8" s="18">
        <v>3</v>
      </c>
      <c r="N8" s="18">
        <v>3</v>
      </c>
      <c r="O8" s="18">
        <v>2</v>
      </c>
      <c r="P8" s="18">
        <v>2</v>
      </c>
      <c r="Q8" s="18">
        <v>2</v>
      </c>
      <c r="R8" s="18">
        <v>2</v>
      </c>
      <c r="S8" s="18"/>
      <c r="T8" s="18">
        <v>2</v>
      </c>
      <c r="U8" s="18">
        <v>2</v>
      </c>
      <c r="V8" s="18">
        <v>2</v>
      </c>
      <c r="W8" s="18">
        <v>2</v>
      </c>
      <c r="X8" s="18">
        <v>2</v>
      </c>
      <c r="Y8" s="11"/>
      <c r="Z8" s="11"/>
      <c r="AA8" s="18">
        <v>2</v>
      </c>
      <c r="AB8" s="18">
        <v>3</v>
      </c>
      <c r="AC8" s="18">
        <v>2</v>
      </c>
      <c r="AD8" s="18">
        <v>3</v>
      </c>
      <c r="AE8" s="18">
        <v>2</v>
      </c>
      <c r="AF8" s="18">
        <v>1</v>
      </c>
      <c r="AG8" s="18">
        <v>1</v>
      </c>
      <c r="AH8" s="18">
        <v>1</v>
      </c>
      <c r="AI8" s="18">
        <v>1</v>
      </c>
      <c r="AJ8" s="18">
        <v>1</v>
      </c>
      <c r="AK8" s="18">
        <v>1</v>
      </c>
      <c r="AL8" s="18">
        <v>1</v>
      </c>
      <c r="AM8" s="18">
        <v>1</v>
      </c>
      <c r="AN8" s="18">
        <v>1</v>
      </c>
      <c r="AO8" s="18">
        <v>1</v>
      </c>
      <c r="AP8" s="18">
        <v>1</v>
      </c>
      <c r="AQ8" s="18">
        <v>1</v>
      </c>
      <c r="AR8" s="18">
        <v>1</v>
      </c>
      <c r="AS8" s="18">
        <v>1</v>
      </c>
      <c r="AT8" s="18">
        <v>1</v>
      </c>
      <c r="AU8" s="18">
        <v>1</v>
      </c>
      <c r="AV8" s="18"/>
      <c r="AW8" s="18"/>
      <c r="AX8" s="18"/>
      <c r="AY8" s="18"/>
      <c r="AZ8" s="18" t="s">
        <v>143</v>
      </c>
      <c r="BA8" s="18" t="s">
        <v>143</v>
      </c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 t="s">
        <v>143</v>
      </c>
      <c r="BR8" s="18" t="s">
        <v>143</v>
      </c>
      <c r="BS8" s="18">
        <v>3</v>
      </c>
      <c r="BT8" s="18">
        <v>3</v>
      </c>
      <c r="BU8" s="18">
        <v>2</v>
      </c>
      <c r="BV8" s="18">
        <v>3</v>
      </c>
      <c r="BW8" s="18">
        <v>3</v>
      </c>
      <c r="BX8" s="18">
        <v>2</v>
      </c>
      <c r="BY8" s="18">
        <v>2</v>
      </c>
      <c r="BZ8" s="18">
        <v>3</v>
      </c>
      <c r="CA8" s="18">
        <v>3</v>
      </c>
      <c r="CB8" s="18">
        <v>3</v>
      </c>
      <c r="CC8" s="18">
        <v>2</v>
      </c>
      <c r="CD8" s="18">
        <v>2</v>
      </c>
      <c r="CE8" s="18">
        <v>3</v>
      </c>
      <c r="CF8" s="18">
        <v>3</v>
      </c>
      <c r="CG8" s="18">
        <v>3</v>
      </c>
      <c r="CH8" s="18">
        <v>3</v>
      </c>
      <c r="CI8" s="18">
        <v>3</v>
      </c>
      <c r="CJ8" s="18">
        <v>3</v>
      </c>
      <c r="CK8" s="18">
        <v>3</v>
      </c>
      <c r="CL8" s="18">
        <v>2</v>
      </c>
      <c r="CM8" s="18">
        <v>3</v>
      </c>
      <c r="CN8" s="18">
        <v>3</v>
      </c>
      <c r="CO8" s="18">
        <v>1</v>
      </c>
      <c r="CP8" s="18" t="s">
        <v>143</v>
      </c>
      <c r="CQ8" s="18" t="s">
        <v>143</v>
      </c>
      <c r="CR8" s="18">
        <v>2</v>
      </c>
      <c r="CS8" s="18">
        <v>2</v>
      </c>
      <c r="CT8" s="18">
        <v>2</v>
      </c>
      <c r="CU8" s="18">
        <v>3</v>
      </c>
      <c r="CV8" s="18">
        <v>2</v>
      </c>
      <c r="CW8" s="18">
        <v>3</v>
      </c>
      <c r="CX8" s="18">
        <v>2</v>
      </c>
      <c r="CY8" s="18">
        <v>2</v>
      </c>
      <c r="CZ8" s="20">
        <v>2</v>
      </c>
      <c r="DA8" s="20">
        <v>3</v>
      </c>
      <c r="DB8" s="18">
        <v>3</v>
      </c>
      <c r="DC8" s="18">
        <v>3</v>
      </c>
      <c r="DD8" s="18">
        <v>3</v>
      </c>
      <c r="DE8" s="18">
        <v>2</v>
      </c>
      <c r="DF8" s="18">
        <v>3</v>
      </c>
      <c r="DG8" s="18">
        <v>3</v>
      </c>
      <c r="DH8" s="18">
        <v>1</v>
      </c>
      <c r="DI8" s="18">
        <v>1</v>
      </c>
      <c r="DJ8" s="18">
        <v>5</v>
      </c>
      <c r="DK8" s="18">
        <v>5</v>
      </c>
      <c r="DL8" s="18"/>
      <c r="DM8" s="18" t="s">
        <v>143</v>
      </c>
      <c r="DN8" s="18" t="s">
        <v>143</v>
      </c>
      <c r="DO8" s="18" t="s">
        <v>143</v>
      </c>
      <c r="DP8" s="18" t="s">
        <v>143</v>
      </c>
      <c r="DQ8" s="18" t="s">
        <v>143</v>
      </c>
      <c r="DR8" s="18" t="s">
        <v>143</v>
      </c>
      <c r="DS8" s="18" t="s">
        <v>143</v>
      </c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 t="s">
        <v>252</v>
      </c>
      <c r="EE8" s="18" t="s">
        <v>253</v>
      </c>
      <c r="EF8" s="18" t="s">
        <v>254</v>
      </c>
      <c r="EG8" s="18" t="s">
        <v>255</v>
      </c>
    </row>
    <row r="9" spans="1:140" ht="16.5" customHeight="1">
      <c r="A9" s="10">
        <v>1</v>
      </c>
      <c r="B9" s="2">
        <v>161325617</v>
      </c>
      <c r="C9" s="2" t="s">
        <v>6</v>
      </c>
      <c r="D9" s="2" t="s">
        <v>30</v>
      </c>
      <c r="E9" s="2" t="s">
        <v>28</v>
      </c>
      <c r="F9" s="2" t="s">
        <v>61</v>
      </c>
      <c r="G9" s="2" t="s">
        <v>85</v>
      </c>
      <c r="H9" s="2" t="s">
        <v>90</v>
      </c>
      <c r="I9" s="36" t="str">
        <f>VLOOKUP($B9,'D19KDN'!$B$7:$IN$65401,TH!I$2,0)</f>
        <v>P</v>
      </c>
      <c r="J9" s="36" t="str">
        <f>VLOOKUP($B9,'D19KDN'!$B$7:$IN$65401,TH!J$2,0)</f>
        <v>P</v>
      </c>
      <c r="K9" s="36">
        <f>VLOOKUP($B9,'D19KDN'!$B$7:$IN$65401,TH!K$2,0)</f>
        <v>8.4</v>
      </c>
      <c r="L9" s="36" t="str">
        <f>VLOOKUP($B9,'D19KDN'!$B$7:$IN$65401,TH!L$2,0)</f>
        <v>P</v>
      </c>
      <c r="M9" s="36" t="str">
        <f>VLOOKUP($B9,'D19KDN'!$B$7:$IN$65401,TH!M$2,0)</f>
        <v>P</v>
      </c>
      <c r="N9" s="36" t="str">
        <f>VLOOKUP($B9,'D19KDN'!$B$7:$IN$65401,TH!N$2,0)</f>
        <v>P</v>
      </c>
      <c r="O9" s="36">
        <f>VLOOKUP($B9,'D19KDN'!$B$7:$IN$65401,TH!O$2,0)</f>
        <v>7.5</v>
      </c>
      <c r="P9" s="36">
        <f>VLOOKUP($B9,'D19KDN'!$B$7:$IN$65401,TH!P$2,0)</f>
        <v>0</v>
      </c>
      <c r="Q9" s="36" t="str">
        <f>VLOOKUP($B9,'D19KDN'!$B$7:$IN$65401,TH!Q$2,0)</f>
        <v>P</v>
      </c>
      <c r="R9" s="36">
        <f>VLOOKUP($B9,'D19KDN'!$B$7:$IN$65401,TH!R$2,0)</f>
        <v>0</v>
      </c>
      <c r="S9" s="23" t="str">
        <f aca="true" t="shared" si="0" ref="S9:S26">IF(COUNTIF(P9:R9,"P")=0,MAX(P9:R9),"P")</f>
        <v>P</v>
      </c>
      <c r="T9" s="36">
        <f>VLOOKUP($B9,'D19KDN'!$B$7:$IN$65401,TH!T$2,0)</f>
        <v>0</v>
      </c>
      <c r="U9" s="36">
        <f>VLOOKUP($B9,'D19KDN'!$B$7:$IN$65401,TH!U$2,0)</f>
        <v>0</v>
      </c>
      <c r="V9" s="36">
        <f>VLOOKUP($B9,'D19KDN'!$B$7:$IN$65401,TH!V$2,0)</f>
        <v>8.5</v>
      </c>
      <c r="W9" s="36">
        <f>VLOOKUP($B9,'D19KDN'!$B$7:$IN$65401,TH!W$2,0)</f>
        <v>8.4</v>
      </c>
      <c r="X9" s="36">
        <f>VLOOKUP($B9,'D19KDN'!$B$7:$IN$65401,TH!X$2,0)</f>
        <v>0</v>
      </c>
      <c r="Y9" s="26">
        <f aca="true" t="shared" si="1" ref="Y9:Y26">IF(ISERROR(LARGE(T9:X9,1)),0,LARGE(T9:X9,1))</f>
        <v>8.5</v>
      </c>
      <c r="Z9" s="26">
        <f aca="true" t="shared" si="2" ref="Z9:Z26">IF(ISERROR(LARGE(T9:X9,2)),0,LARGE(T9:X9,2))</f>
        <v>8.4</v>
      </c>
      <c r="AA9" s="36" t="str">
        <f>VLOOKUP($B9,'D19KDN'!$B$7:$IN$65401,TH!AA$2,0)</f>
        <v>P</v>
      </c>
      <c r="AB9" s="36" t="str">
        <f>VLOOKUP($B9,'D19KDN'!$B$7:$IN$65401,TH!AB$2,0)</f>
        <v>P</v>
      </c>
      <c r="AC9" s="36" t="str">
        <f>VLOOKUP($B9,'D19KDN'!$B$7:$IN$65401,TH!AC$2,0)</f>
        <v>P</v>
      </c>
      <c r="AD9" s="36">
        <f>VLOOKUP($B9,'D19KDN'!$B$7:$IN$65401,TH!AD$2,0)</f>
        <v>7.5</v>
      </c>
      <c r="AE9" s="36" t="str">
        <f>VLOOKUP($B9,'D19KDN'!$B$7:$IN$65401,TH!AE$2,0)</f>
        <v>P</v>
      </c>
      <c r="AF9" s="36" t="str">
        <f>VLOOKUP($B9,'D19KDN'!$B$7:$IN$65401,TH!AF$2,0)</f>
        <v>P</v>
      </c>
      <c r="AG9" s="36" t="str">
        <f>VLOOKUP($B9,'D19KDN'!$B$7:$IN$65401,TH!AG$2,0)</f>
        <v>P</v>
      </c>
      <c r="AH9" s="36" t="str">
        <f>VLOOKUP($B9,'D19KDN'!$B$7:$IN$65401,TH!AH$2,0)</f>
        <v>P</v>
      </c>
      <c r="AI9" s="36" t="str">
        <f>VLOOKUP($B9,'D19KDN'!$B$7:$IN$65401,TH!AI$2,0)</f>
        <v>P</v>
      </c>
      <c r="AJ9" s="36" t="str">
        <f>VLOOKUP($B9,'D19KDN'!$B$7:$IN$65401,TH!AJ$2,0)</f>
        <v>P</v>
      </c>
      <c r="AK9" s="36" t="str">
        <f>VLOOKUP($B9,'D19KDN'!$B$7:$IN$65401,TH!AK$2,0)</f>
        <v>P</v>
      </c>
      <c r="AL9" s="36" t="str">
        <f>VLOOKUP($B9,'D19KDN'!$B$7:$IN$65401,TH!AL$2,0)</f>
        <v>P</v>
      </c>
      <c r="AM9" s="36" t="str">
        <f>VLOOKUP($B9,'D19KDN'!$B$7:$IN$65401,TH!AM$2,0)</f>
        <v>P</v>
      </c>
      <c r="AN9" s="36">
        <f>VLOOKUP($B9,'D19KDN'!$B$7:$IN$65401,TH!AN$2,0)</f>
        <v>8.4</v>
      </c>
      <c r="AO9" s="36">
        <f>VLOOKUP($B9,'D19KDN'!$B$7:$IN$65401,TH!AO$2,0)</f>
        <v>9.1</v>
      </c>
      <c r="AP9" s="36">
        <f>VLOOKUP($B9,'D19KDN'!$B$7:$IN$65401,TH!AP$2,0)</f>
        <v>9.5</v>
      </c>
      <c r="AQ9" s="36">
        <f>VLOOKUP($B9,'D19KDN'!$B$7:$IN$65401,TH!AQ$2,0)</f>
        <v>8.5</v>
      </c>
      <c r="AR9" s="36">
        <f>VLOOKUP($B9,'D19KDN'!$B$7:$IN$65401,TH!AR$2,0)</f>
        <v>9</v>
      </c>
      <c r="AS9" s="36">
        <f>VLOOKUP($B9,'D19KDN'!$B$7:$IN$65401,TH!AS$2,0)</f>
        <v>8.4</v>
      </c>
      <c r="AT9" s="36">
        <f>VLOOKUP($B9,'D19KDN'!$B$7:$IN$65401,TH!AT$2,0)</f>
        <v>9.3</v>
      </c>
      <c r="AU9" s="36">
        <f>VLOOKUP($B9,'D19KDN'!$B$7:$IN$65401,TH!AU$2,0)</f>
        <v>9.3</v>
      </c>
      <c r="AV9" s="36">
        <f>VLOOKUP($B9,'D19KDN'!$B$7:$IN$65401,TH!AV$2,0)</f>
        <v>0</v>
      </c>
      <c r="AW9" s="36">
        <f>VLOOKUP($B9,'D19KDN'!$B$7:$IN$65401,TH!AW$2,0)</f>
        <v>0</v>
      </c>
      <c r="AX9" s="36">
        <f>VLOOKUP($B9,'D19KDN'!$B$7:$IN$65401,TH!AX$2,0)</f>
        <v>0</v>
      </c>
      <c r="AY9" s="36">
        <f>VLOOKUP($B9,'D19KDN'!$B$7:$IN$65401,TH!AY$2,0)</f>
        <v>0</v>
      </c>
      <c r="AZ9" s="37">
        <f>VLOOKUP($B9,'D19KDN'!$B$7:$IN$65401,TH!AZ$2,0)</f>
        <v>51</v>
      </c>
      <c r="BA9" s="37">
        <f>VLOOKUP($B9,'D19KDN'!$B$7:$IN$65401,TH!BA$2,0)</f>
        <v>0</v>
      </c>
      <c r="BB9" s="36" t="str">
        <f>VLOOKUP($B9,'D19KDN'!$B$7:$IN$65401,TH!BB$2,0)</f>
        <v>P</v>
      </c>
      <c r="BC9" s="36" t="str">
        <f>VLOOKUP($B9,'D19KDN'!$B$7:$IN$65401,TH!BC$2,0)</f>
        <v>P</v>
      </c>
      <c r="BD9" s="36" t="str">
        <f>VLOOKUP($B9,'D19KDN'!$B$7:$IN$65401,TH!BD$2,0)</f>
        <v>P</v>
      </c>
      <c r="BE9" s="36">
        <f>VLOOKUP($B9,'D19KDN'!$B$7:$IN$65401,TH!BE$2,0)</f>
        <v>0</v>
      </c>
      <c r="BF9" s="36">
        <f>VLOOKUP($B9,'D19KDN'!$B$7:$IN$65401,TH!BF$2,0)</f>
        <v>0</v>
      </c>
      <c r="BG9" s="36">
        <f>VLOOKUP($B9,'D19KDN'!$B$7:$IN$65401,TH!BG$2,0)</f>
        <v>0</v>
      </c>
      <c r="BH9" s="36">
        <f>VLOOKUP($B9,'D19KDN'!$B$7:$IN$65401,TH!BH$2,0)</f>
        <v>0</v>
      </c>
      <c r="BI9" s="36">
        <f>VLOOKUP($B9,'D19KDN'!$B$7:$IN$65401,TH!BI$2,0)</f>
        <v>0</v>
      </c>
      <c r="BJ9" s="36">
        <f>VLOOKUP($B9,'D19KDN'!$B$7:$IN$65401,TH!BJ$2,0)</f>
        <v>7</v>
      </c>
      <c r="BK9" s="36">
        <f>VLOOKUP($B9,'D19KDN'!$B$7:$IN$65401,TH!BK$2,0)</f>
        <v>0</v>
      </c>
      <c r="BL9" s="36">
        <f>VLOOKUP($B9,'D19KDN'!$B$7:$IN$65401,TH!BL$2,0)</f>
        <v>0</v>
      </c>
      <c r="BM9" s="36">
        <f>VLOOKUP($B9,'D19KDN'!$B$7:$IN$65401,TH!BM$2,0)</f>
        <v>0</v>
      </c>
      <c r="BN9" s="36">
        <f>VLOOKUP($B9,'D19KDN'!$B$7:$IN$65401,TH!BN$2,0)</f>
        <v>0</v>
      </c>
      <c r="BO9" s="36">
        <f>VLOOKUP($B9,'D19KDN'!$B$7:$IN$65401,TH!BO$2,0)</f>
        <v>0</v>
      </c>
      <c r="BP9" s="36">
        <f>VLOOKUP($B9,'D19KDN'!$B$7:$IN$65401,TH!BP$2,0)</f>
        <v>7.7</v>
      </c>
      <c r="BQ9" s="37">
        <f>VLOOKUP($B9,'D19KDN'!$B$7:$IN$65401,TH!BQ$2,0)</f>
        <v>5</v>
      </c>
      <c r="BR9" s="37">
        <f>VLOOKUP($B9,'D19KDN'!$B$7:$IN$65401,TH!BR$2,0)</f>
        <v>0</v>
      </c>
      <c r="BS9" s="36" t="str">
        <f>VLOOKUP($B9,'D19KDN'!$B$7:$IN$65401,TH!BS$2,0)</f>
        <v>P</v>
      </c>
      <c r="BT9" s="36" t="str">
        <f>VLOOKUP($B9,'D19KDN'!$B$7:$IN$65401,TH!BT$2,0)</f>
        <v>P</v>
      </c>
      <c r="BU9" s="36">
        <f>VLOOKUP($B9,'D19KDN'!$B$7:$IN$65401,TH!BU$2,0)</f>
        <v>6.8</v>
      </c>
      <c r="BV9" s="36">
        <f>VLOOKUP($B9,'D19KDN'!$B$7:$IN$65401,TH!BV$2,0)</f>
        <v>8.1</v>
      </c>
      <c r="BW9" s="36" t="str">
        <f>VLOOKUP($B9,'D19KDN'!$B$7:$IN$65401,TH!BW$2,0)</f>
        <v>P</v>
      </c>
      <c r="BX9" s="36">
        <f>VLOOKUP($B9,'D19KDN'!$B$7:$IN$65401,TH!BX$2,0)</f>
        <v>8.5</v>
      </c>
      <c r="BY9" s="36" t="str">
        <f>VLOOKUP($B9,'D19KDN'!$B$7:$IN$65401,TH!BY$2,0)</f>
        <v>P</v>
      </c>
      <c r="BZ9" s="36">
        <f>VLOOKUP($B9,'D19KDN'!$B$7:$IN$65401,TH!BZ$2,0)</f>
        <v>7.7</v>
      </c>
      <c r="CA9" s="36" t="str">
        <f>VLOOKUP($B9,'D19KDN'!$B$7:$IN$65401,TH!CA$2,0)</f>
        <v>P</v>
      </c>
      <c r="CB9" s="36" t="str">
        <f>VLOOKUP($B9,'D19KDN'!$B$7:$IN$65401,TH!CB$2,0)</f>
        <v>P</v>
      </c>
      <c r="CC9" s="36" t="str">
        <f>VLOOKUP($B9,'D19KDN'!$B$7:$IN$65401,TH!CC$2,0)</f>
        <v>P</v>
      </c>
      <c r="CD9" s="36" t="str">
        <f>VLOOKUP($B9,'D19KDN'!$B$7:$IN$65401,TH!CD$2,0)</f>
        <v>P</v>
      </c>
      <c r="CE9" s="36">
        <f>VLOOKUP($B9,'D19KDN'!$B$7:$IN$65401,TH!CE$2,0)</f>
        <v>7.8</v>
      </c>
      <c r="CF9" s="36" t="str">
        <f>VLOOKUP($B9,'D19KDN'!$B$7:$IN$65401,TH!CF$2,0)</f>
        <v>P</v>
      </c>
      <c r="CG9" s="36">
        <f>VLOOKUP($B9,'D19KDN'!$B$7:$IN$65401,TH!CG$2,0)</f>
        <v>7.8</v>
      </c>
      <c r="CH9" s="36">
        <f>VLOOKUP($B9,'D19KDN'!$B$7:$IN$65401,TH!CH$2,0)</f>
        <v>0</v>
      </c>
      <c r="CI9" s="36" t="str">
        <f>VLOOKUP($B9,'D19KDN'!$B$7:$IN$65401,TH!CI$2,0)</f>
        <v>P</v>
      </c>
      <c r="CJ9" s="23" t="str">
        <f aca="true" t="shared" si="3" ref="CJ9:CJ26">IF(COUNTIF(CH9:CI9,"P")=0,MAX(CH9:CI9),"P")</f>
        <v>P</v>
      </c>
      <c r="CK9" s="36" t="str">
        <f>VLOOKUP($B9,'D19KDN'!$B$7:$IN$65401,TH!CK$2,0)</f>
        <v>P</v>
      </c>
      <c r="CL9" s="36" t="str">
        <f>VLOOKUP($B9,'D19KDN'!$B$7:$IN$65401,TH!CL$2,0)</f>
        <v>P</v>
      </c>
      <c r="CM9" s="36" t="str">
        <f>VLOOKUP($B9,'D19KDN'!$B$7:$IN$65401,TH!CM$2,0)</f>
        <v>P</v>
      </c>
      <c r="CN9" s="36">
        <f>VLOOKUP($B9,'D19KDN'!$B$7:$IN$65401,TH!CN$2,0)</f>
        <v>6.3</v>
      </c>
      <c r="CO9" s="36">
        <f>VLOOKUP($B9,'D19KDN'!$B$7:$IN$65401,TH!CO$2,0)</f>
        <v>9</v>
      </c>
      <c r="CP9" s="37">
        <f>VLOOKUP($B9,'D19KDN'!$B$7:$IN$65401,TH!CP$2,0)</f>
        <v>55</v>
      </c>
      <c r="CQ9" s="37">
        <f>VLOOKUP($B9,'D19KDN'!$B$7:$IN$65401,TH!CQ$2,0)</f>
        <v>0</v>
      </c>
      <c r="CR9" s="36">
        <f>VLOOKUP($B9,'D19KDN'!$B$7:$IN$65401,TH!CR$2,0)</f>
        <v>0</v>
      </c>
      <c r="CS9" s="36">
        <f>VLOOKUP($B9,'D19KDN'!$B$7:$IN$65401,TH!CS$2,0)</f>
        <v>0</v>
      </c>
      <c r="CT9" s="36" t="str">
        <f>VLOOKUP($B9,'D19KDN'!$B$7:$IN$65401,TH!CT$2,0)</f>
        <v>P</v>
      </c>
      <c r="CU9" s="36">
        <f>VLOOKUP($B9,'D19KDN'!$B$7:$IN$65401,TH!CU$2,0)</f>
        <v>0</v>
      </c>
      <c r="CV9" s="23" t="str">
        <f aca="true" t="shared" si="4" ref="CV9:CV26">IF(COUNTIF(CR9:CU9,"P")=0,MAX(CR9:CU9),"P")</f>
        <v>P</v>
      </c>
      <c r="CW9" s="36" t="str">
        <f>VLOOKUP($B9,'D19KDN'!$B$7:$IN$65401,TH!CW$2,0)</f>
        <v>P</v>
      </c>
      <c r="CX9" s="36" t="str">
        <f>VLOOKUP($B9,'D19KDN'!$B$7:$IN$65401,TH!CX$2,0)</f>
        <v>P</v>
      </c>
      <c r="CY9" s="23" t="str">
        <f aca="true" t="shared" si="5" ref="CY9:CY26">IF(COUNTIF(CW9:CX9,"P")=0,MAX(CW9:CX9),"P")</f>
        <v>P</v>
      </c>
      <c r="CZ9" s="36">
        <f>VLOOKUP($B9,'D19KDN'!$B$7:$IN$65401,TH!CZ$2,0)</f>
        <v>0</v>
      </c>
      <c r="DA9" s="36" t="str">
        <f>VLOOKUP($B9,'D19KDN'!$B$7:$IN$65401,TH!DA$2,0)</f>
        <v>P</v>
      </c>
      <c r="DB9" s="23" t="str">
        <f aca="true" t="shared" si="6" ref="DB9:DB26">IF(COUNTIF(CZ9:DA9,"P")=0,MAX(CZ9:DA9),"P")</f>
        <v>P</v>
      </c>
      <c r="DC9" s="36">
        <f>VLOOKUP($B9,'D19KDN'!$B$7:$IN$65401,TH!DC$2,0)</f>
        <v>8.6</v>
      </c>
      <c r="DD9" s="36">
        <f>VLOOKUP($B9,'D19KDN'!$B$7:$IN$65401,TH!DD$2,0)</f>
        <v>8.3</v>
      </c>
      <c r="DE9" s="36" t="str">
        <f>VLOOKUP($B9,'D19KDN'!$B$7:$IN$65401,TH!DE$2,0)</f>
        <v>P</v>
      </c>
      <c r="DF9" s="36" t="str">
        <f>VLOOKUP($B9,'D19KDN'!$B$7:$IN$65401,TH!DF$2,0)</f>
        <v>P</v>
      </c>
      <c r="DG9" s="36" t="str">
        <f>VLOOKUP($B9,'D19KDN'!$B$7:$IN$65401,TH!DG$2,0)</f>
        <v>P</v>
      </c>
      <c r="DH9" s="36">
        <f>VLOOKUP($B9,'D19KDN'!$B$7:$IN$65401,TH!DH$2,0)</f>
        <v>8.5</v>
      </c>
      <c r="DI9" s="36">
        <f>VLOOKUP($B9,'D19KDN'!$B$7:$IN$65401,TH!DI$2,0)</f>
        <v>7.4</v>
      </c>
      <c r="DJ9" s="36">
        <f>VLOOKUP($B9,'D19KDN'!$B$7:$IN$65401,TH!DJ$2,0)</f>
        <v>0</v>
      </c>
      <c r="DK9" s="36">
        <f>VLOOKUP($B9,'D19KDN'!$B$7:$IN$65401,TH!DK$2,0)</f>
        <v>0</v>
      </c>
      <c r="DL9" s="26">
        <f aca="true" t="shared" si="7" ref="DL9:DL26">MAX(DJ9:DK9)</f>
        <v>0</v>
      </c>
      <c r="DM9" s="37">
        <f>VLOOKUP($B9,'D19KDN'!$B$7:$IN$65401,TH!DM$2,0)</f>
        <v>26</v>
      </c>
      <c r="DN9" s="37">
        <f>VLOOKUP($B9,'D19KDN'!$B$7:$IN$65401,TH!DN$2,0)</f>
        <v>5</v>
      </c>
      <c r="DO9" s="37">
        <f>VLOOKUP($B9,'D19KDN'!$B$7:$IN$65401,TH!DO$2,0)</f>
        <v>0</v>
      </c>
      <c r="DP9" s="37">
        <f>VLOOKUP($B9,'D19KDN'!$B$7:$IN$65401,TH!DP$2,0)</f>
        <v>5</v>
      </c>
      <c r="DQ9" s="37">
        <f>VLOOKUP($B9,'D19KDN'!$B$7:$IN$65401,TH!DQ$2,0)</f>
        <v>137</v>
      </c>
      <c r="DR9" s="37">
        <f>VLOOKUP($B9,'D19KDN'!$B$7:$IN$65401,TH!DR$2,0)</f>
        <v>5</v>
      </c>
      <c r="DS9" s="37">
        <f>VLOOKUP($B9,'D19KDN'!$B$7:$IN$65401,TH!DS$2,0)</f>
        <v>138</v>
      </c>
      <c r="DT9" s="31">
        <f aca="true" t="shared" si="8" ref="DT9:DT26">DQ9-BQ9</f>
        <v>132</v>
      </c>
      <c r="DU9" s="31">
        <f>DR9-DP9-BR9</f>
        <v>0</v>
      </c>
      <c r="DV9" s="31">
        <f aca="true" t="shared" si="9" ref="DV9:DV26">DS9-5</f>
        <v>133</v>
      </c>
      <c r="DW9" s="31">
        <f aca="true" t="shared" si="10" ref="DW9:DW26">DT9+DU9</f>
        <v>132</v>
      </c>
      <c r="DX9" s="34">
        <f aca="true" t="shared" si="11" ref="DX9:DX26">ROUND(SUMPRODUCT($I$7:$DI$7,I9:DI9)/(DW9-5),2)</f>
        <v>2.98</v>
      </c>
      <c r="DY9" s="7"/>
      <c r="DZ9" s="32">
        <f aca="true" t="shared" si="12" ref="DZ9:DZ26">DU9/DV9</f>
        <v>0</v>
      </c>
      <c r="EA9" s="7"/>
      <c r="EB9" s="7"/>
      <c r="EC9" s="34">
        <f aca="true" t="shared" si="13" ref="EC9:EC26">ROUND(SUMPRODUCT($I$7:$DK$7,I9:DK9)/DW9,2)</f>
        <v>2.87</v>
      </c>
      <c r="ED9" s="37">
        <f>VLOOKUP($B9,'D19KDN'!$B$7:$IN$65401,TH!ED$2,0)</f>
        <v>49</v>
      </c>
      <c r="EE9" s="47">
        <f>VLOOKUP($B9,'D19KDN'!$B$7:$IN$65401,TH!EE$2,0)</f>
        <v>8.06</v>
      </c>
      <c r="EF9" s="47">
        <f>VLOOKUP($B9,'D19KDN'!$B$7:$IN$65401,TH!EF$2,0)</f>
        <v>3.53</v>
      </c>
      <c r="EG9" s="38">
        <f>VLOOKUP($B9,'D19KDN'!$B$7:$IN$65401,TH!EG$2,0)</f>
        <v>0</v>
      </c>
      <c r="EH9" s="10">
        <f aca="true" t="shared" si="14" ref="EH9:EH26">SUMIF(G9:DI9,"p",$I$8:$DI$8)</f>
        <v>87</v>
      </c>
      <c r="EI9" s="10"/>
      <c r="EJ9" s="46">
        <f>ROUND(SUMPRODUCT($I$7:$DI$7,I9:DI9)/(DW9-EH9-5),2)</f>
        <v>9.47</v>
      </c>
    </row>
    <row r="10" spans="1:140" ht="16.5" customHeight="1">
      <c r="A10" s="10">
        <f>A9+1</f>
        <v>2</v>
      </c>
      <c r="B10" s="2">
        <v>161327220</v>
      </c>
      <c r="C10" s="2" t="s">
        <v>6</v>
      </c>
      <c r="D10" s="2" t="s">
        <v>17</v>
      </c>
      <c r="E10" s="2" t="s">
        <v>34</v>
      </c>
      <c r="F10" s="2" t="s">
        <v>51</v>
      </c>
      <c r="G10" s="2" t="s">
        <v>85</v>
      </c>
      <c r="H10" s="2" t="s">
        <v>89</v>
      </c>
      <c r="I10" s="36" t="str">
        <f>VLOOKUP($B10,'D19KDN'!$B$7:$IN$65401,TH!I$2,0)</f>
        <v>P</v>
      </c>
      <c r="J10" s="36" t="str">
        <f>VLOOKUP($B10,'D19KDN'!$B$7:$IN$65401,TH!J$2,0)</f>
        <v>P</v>
      </c>
      <c r="K10" s="36">
        <f>VLOOKUP($B10,'D19KDN'!$B$7:$IN$65401,TH!K$2,0)</f>
        <v>8.6</v>
      </c>
      <c r="L10" s="36" t="str">
        <f>VLOOKUP($B10,'D19KDN'!$B$7:$IN$65401,TH!L$2,0)</f>
        <v>P</v>
      </c>
      <c r="M10" s="36" t="str">
        <f>VLOOKUP($B10,'D19KDN'!$B$7:$IN$65401,TH!M$2,0)</f>
        <v>P</v>
      </c>
      <c r="N10" s="36" t="str">
        <f>VLOOKUP($B10,'D19KDN'!$B$7:$IN$65401,TH!N$2,0)</f>
        <v>P</v>
      </c>
      <c r="O10" s="36">
        <f>VLOOKUP($B10,'D19KDN'!$B$7:$IN$65401,TH!O$2,0)</f>
        <v>6.7</v>
      </c>
      <c r="P10" s="36">
        <f>VLOOKUP($B10,'D19KDN'!$B$7:$IN$65401,TH!P$2,0)</f>
        <v>0</v>
      </c>
      <c r="Q10" s="36" t="str">
        <f>VLOOKUP($B10,'D19KDN'!$B$7:$IN$65401,TH!Q$2,0)</f>
        <v>P</v>
      </c>
      <c r="R10" s="36">
        <f>VLOOKUP($B10,'D19KDN'!$B$7:$IN$65401,TH!R$2,0)</f>
        <v>0</v>
      </c>
      <c r="S10" s="23" t="str">
        <f t="shared" si="0"/>
        <v>P</v>
      </c>
      <c r="T10" s="36">
        <f>VLOOKUP($B10,'D19KDN'!$B$7:$IN$65401,TH!T$2,0)</f>
        <v>0</v>
      </c>
      <c r="U10" s="36">
        <f>VLOOKUP($B10,'D19KDN'!$B$7:$IN$65401,TH!U$2,0)</f>
        <v>0</v>
      </c>
      <c r="V10" s="36">
        <f>VLOOKUP($B10,'D19KDN'!$B$7:$IN$65401,TH!V$2,0)</f>
        <v>0</v>
      </c>
      <c r="W10" s="36">
        <f>VLOOKUP($B10,'D19KDN'!$B$7:$IN$65401,TH!W$2,0)</f>
        <v>8.7</v>
      </c>
      <c r="X10" s="36">
        <f>VLOOKUP($B10,'D19KDN'!$B$7:$IN$65401,TH!X$2,0)</f>
        <v>8.3</v>
      </c>
      <c r="Y10" s="26">
        <f t="shared" si="1"/>
        <v>8.7</v>
      </c>
      <c r="Z10" s="26">
        <f t="shared" si="2"/>
        <v>8.3</v>
      </c>
      <c r="AA10" s="36" t="str">
        <f>VLOOKUP($B10,'D19KDN'!$B$7:$IN$65401,TH!AA$2,0)</f>
        <v>P</v>
      </c>
      <c r="AB10" s="36" t="str">
        <f>VLOOKUP($B10,'D19KDN'!$B$7:$IN$65401,TH!AB$2,0)</f>
        <v>P</v>
      </c>
      <c r="AC10" s="36" t="str">
        <f>VLOOKUP($B10,'D19KDN'!$B$7:$IN$65401,TH!AC$2,0)</f>
        <v>P</v>
      </c>
      <c r="AD10" s="36">
        <f>VLOOKUP($B10,'D19KDN'!$B$7:$IN$65401,TH!AD$2,0)</f>
        <v>7.8</v>
      </c>
      <c r="AE10" s="36" t="str">
        <f>VLOOKUP($B10,'D19KDN'!$B$7:$IN$65401,TH!AE$2,0)</f>
        <v>P</v>
      </c>
      <c r="AF10" s="36" t="str">
        <f>VLOOKUP($B10,'D19KDN'!$B$7:$IN$65401,TH!AF$2,0)</f>
        <v>P</v>
      </c>
      <c r="AG10" s="36" t="str">
        <f>VLOOKUP($B10,'D19KDN'!$B$7:$IN$65401,TH!AG$2,0)</f>
        <v>P</v>
      </c>
      <c r="AH10" s="36" t="str">
        <f>VLOOKUP($B10,'D19KDN'!$B$7:$IN$65401,TH!AH$2,0)</f>
        <v>P</v>
      </c>
      <c r="AI10" s="36" t="str">
        <f>VLOOKUP($B10,'D19KDN'!$B$7:$IN$65401,TH!AI$2,0)</f>
        <v>P</v>
      </c>
      <c r="AJ10" s="36" t="str">
        <f>VLOOKUP($B10,'D19KDN'!$B$7:$IN$65401,TH!AJ$2,0)</f>
        <v>P</v>
      </c>
      <c r="AK10" s="36" t="str">
        <f>VLOOKUP($B10,'D19KDN'!$B$7:$IN$65401,TH!AK$2,0)</f>
        <v>P</v>
      </c>
      <c r="AL10" s="36" t="str">
        <f>VLOOKUP($B10,'D19KDN'!$B$7:$IN$65401,TH!AL$2,0)</f>
        <v>P</v>
      </c>
      <c r="AM10" s="36" t="str">
        <f>VLOOKUP($B10,'D19KDN'!$B$7:$IN$65401,TH!AM$2,0)</f>
        <v>P</v>
      </c>
      <c r="AN10" s="36">
        <f>VLOOKUP($B10,'D19KDN'!$B$7:$IN$65401,TH!AN$2,0)</f>
        <v>8.1</v>
      </c>
      <c r="AO10" s="36">
        <f>VLOOKUP($B10,'D19KDN'!$B$7:$IN$65401,TH!AO$2,0)</f>
        <v>9.2</v>
      </c>
      <c r="AP10" s="36">
        <f>VLOOKUP($B10,'D19KDN'!$B$7:$IN$65401,TH!AP$2,0)</f>
        <v>7.8</v>
      </c>
      <c r="AQ10" s="36">
        <f>VLOOKUP($B10,'D19KDN'!$B$7:$IN$65401,TH!AQ$2,0)</f>
        <v>7.9</v>
      </c>
      <c r="AR10" s="36">
        <f>VLOOKUP($B10,'D19KDN'!$B$7:$IN$65401,TH!AR$2,0)</f>
        <v>9.1</v>
      </c>
      <c r="AS10" s="36">
        <f>VLOOKUP($B10,'D19KDN'!$B$7:$IN$65401,TH!AS$2,0)</f>
        <v>8.5</v>
      </c>
      <c r="AT10" s="36">
        <f>VLOOKUP($B10,'D19KDN'!$B$7:$IN$65401,TH!AT$2,0)</f>
        <v>9.3</v>
      </c>
      <c r="AU10" s="36">
        <f>VLOOKUP($B10,'D19KDN'!$B$7:$IN$65401,TH!AU$2,0)</f>
        <v>9.2</v>
      </c>
      <c r="AV10" s="36">
        <f>VLOOKUP($B10,'D19KDN'!$B$7:$IN$65401,TH!AV$2,0)</f>
        <v>0</v>
      </c>
      <c r="AW10" s="36">
        <f>VLOOKUP($B10,'D19KDN'!$B$7:$IN$65401,TH!AW$2,0)</f>
        <v>0</v>
      </c>
      <c r="AX10" s="36">
        <f>VLOOKUP($B10,'D19KDN'!$B$7:$IN$65401,TH!AX$2,0)</f>
        <v>0</v>
      </c>
      <c r="AY10" s="36">
        <f>VLOOKUP($B10,'D19KDN'!$B$7:$IN$65401,TH!AY$2,0)</f>
        <v>0</v>
      </c>
      <c r="AZ10" s="37">
        <f>VLOOKUP($B10,'D19KDN'!$B$7:$IN$65401,TH!AZ$2,0)</f>
        <v>51</v>
      </c>
      <c r="BA10" s="37">
        <f>VLOOKUP($B10,'D19KDN'!$B$7:$IN$65401,TH!BA$2,0)</f>
        <v>0</v>
      </c>
      <c r="BB10" s="36" t="str">
        <f>VLOOKUP($B10,'D19KDN'!$B$7:$IN$65401,TH!BB$2,0)</f>
        <v>P</v>
      </c>
      <c r="BC10" s="36" t="str">
        <f>VLOOKUP($B10,'D19KDN'!$B$7:$IN$65401,TH!BC$2,0)</f>
        <v>P</v>
      </c>
      <c r="BD10" s="36" t="str">
        <f>VLOOKUP($B10,'D19KDN'!$B$7:$IN$65401,TH!BD$2,0)</f>
        <v>P</v>
      </c>
      <c r="BE10" s="36">
        <f>VLOOKUP($B10,'D19KDN'!$B$7:$IN$65401,TH!BE$2,0)</f>
        <v>0</v>
      </c>
      <c r="BF10" s="36">
        <f>VLOOKUP($B10,'D19KDN'!$B$7:$IN$65401,TH!BF$2,0)</f>
        <v>0</v>
      </c>
      <c r="BG10" s="36">
        <f>VLOOKUP($B10,'D19KDN'!$B$7:$IN$65401,TH!BG$2,0)</f>
        <v>0</v>
      </c>
      <c r="BH10" s="36">
        <f>VLOOKUP($B10,'D19KDN'!$B$7:$IN$65401,TH!BH$2,0)</f>
        <v>0</v>
      </c>
      <c r="BI10" s="36">
        <f>VLOOKUP($B10,'D19KDN'!$B$7:$IN$65401,TH!BI$2,0)</f>
        <v>0</v>
      </c>
      <c r="BJ10" s="36">
        <f>VLOOKUP($B10,'D19KDN'!$B$7:$IN$65401,TH!BJ$2,0)</f>
        <v>8.2</v>
      </c>
      <c r="BK10" s="36">
        <f>VLOOKUP($B10,'D19KDN'!$B$7:$IN$65401,TH!BK$2,0)</f>
        <v>0</v>
      </c>
      <c r="BL10" s="36">
        <f>VLOOKUP($B10,'D19KDN'!$B$7:$IN$65401,TH!BL$2,0)</f>
        <v>0</v>
      </c>
      <c r="BM10" s="36">
        <f>VLOOKUP($B10,'D19KDN'!$B$7:$IN$65401,TH!BM$2,0)</f>
        <v>0</v>
      </c>
      <c r="BN10" s="36">
        <f>VLOOKUP($B10,'D19KDN'!$B$7:$IN$65401,TH!BN$2,0)</f>
        <v>0</v>
      </c>
      <c r="BO10" s="36">
        <f>VLOOKUP($B10,'D19KDN'!$B$7:$IN$65401,TH!BO$2,0)</f>
        <v>0</v>
      </c>
      <c r="BP10" s="36">
        <f>VLOOKUP($B10,'D19KDN'!$B$7:$IN$65401,TH!BP$2,0)</f>
        <v>8.4</v>
      </c>
      <c r="BQ10" s="37">
        <f>VLOOKUP($B10,'D19KDN'!$B$7:$IN$65401,TH!BQ$2,0)</f>
        <v>5</v>
      </c>
      <c r="BR10" s="37">
        <f>VLOOKUP($B10,'D19KDN'!$B$7:$IN$65401,TH!BR$2,0)</f>
        <v>0</v>
      </c>
      <c r="BS10" s="36" t="str">
        <f>VLOOKUP($B10,'D19KDN'!$B$7:$IN$65401,TH!BS$2,0)</f>
        <v>P</v>
      </c>
      <c r="BT10" s="36" t="str">
        <f>VLOOKUP($B10,'D19KDN'!$B$7:$IN$65401,TH!BT$2,0)</f>
        <v>P</v>
      </c>
      <c r="BU10" s="36">
        <f>VLOOKUP($B10,'D19KDN'!$B$7:$IN$65401,TH!BU$2,0)</f>
        <v>7.3</v>
      </c>
      <c r="BV10" s="36">
        <f>VLOOKUP($B10,'D19KDN'!$B$7:$IN$65401,TH!BV$2,0)</f>
        <v>7.3</v>
      </c>
      <c r="BW10" s="36" t="str">
        <f>VLOOKUP($B10,'D19KDN'!$B$7:$IN$65401,TH!BW$2,0)</f>
        <v>P</v>
      </c>
      <c r="BX10" s="36">
        <f>VLOOKUP($B10,'D19KDN'!$B$7:$IN$65401,TH!BX$2,0)</f>
        <v>8</v>
      </c>
      <c r="BY10" s="36" t="str">
        <f>VLOOKUP($B10,'D19KDN'!$B$7:$IN$65401,TH!BY$2,0)</f>
        <v>P</v>
      </c>
      <c r="BZ10" s="36">
        <f>VLOOKUP($B10,'D19KDN'!$B$7:$IN$65401,TH!BZ$2,0)</f>
        <v>8.3</v>
      </c>
      <c r="CA10" s="36" t="str">
        <f>VLOOKUP($B10,'D19KDN'!$B$7:$IN$65401,TH!CA$2,0)</f>
        <v>P</v>
      </c>
      <c r="CB10" s="36" t="str">
        <f>VLOOKUP($B10,'D19KDN'!$B$7:$IN$65401,TH!CB$2,0)</f>
        <v>P</v>
      </c>
      <c r="CC10" s="36" t="str">
        <f>VLOOKUP($B10,'D19KDN'!$B$7:$IN$65401,TH!CC$2,0)</f>
        <v>P</v>
      </c>
      <c r="CD10" s="36" t="str">
        <f>VLOOKUP($B10,'D19KDN'!$B$7:$IN$65401,TH!CD$2,0)</f>
        <v>P</v>
      </c>
      <c r="CE10" s="36">
        <f>VLOOKUP($B10,'D19KDN'!$B$7:$IN$65401,TH!CE$2,0)</f>
        <v>8.6</v>
      </c>
      <c r="CF10" s="36" t="str">
        <f>VLOOKUP($B10,'D19KDN'!$B$7:$IN$65401,TH!CF$2,0)</f>
        <v>P</v>
      </c>
      <c r="CG10" s="36">
        <f>VLOOKUP($B10,'D19KDN'!$B$7:$IN$65401,TH!CG$2,0)</f>
        <v>7.5</v>
      </c>
      <c r="CH10" s="36">
        <f>VLOOKUP($B10,'D19KDN'!$B$7:$IN$65401,TH!CH$2,0)</f>
        <v>0</v>
      </c>
      <c r="CI10" s="36" t="str">
        <f>VLOOKUP($B10,'D19KDN'!$B$7:$IN$65401,TH!CI$2,0)</f>
        <v>P</v>
      </c>
      <c r="CJ10" s="23" t="str">
        <f t="shared" si="3"/>
        <v>P</v>
      </c>
      <c r="CK10" s="36" t="str">
        <f>VLOOKUP($B10,'D19KDN'!$B$7:$IN$65401,TH!CK$2,0)</f>
        <v>P</v>
      </c>
      <c r="CL10" s="36" t="str">
        <f>VLOOKUP($B10,'D19KDN'!$B$7:$IN$65401,TH!CL$2,0)</f>
        <v>P</v>
      </c>
      <c r="CM10" s="36" t="str">
        <f>VLOOKUP($B10,'D19KDN'!$B$7:$IN$65401,TH!CM$2,0)</f>
        <v>P</v>
      </c>
      <c r="CN10" s="36">
        <f>VLOOKUP($B10,'D19KDN'!$B$7:$IN$65401,TH!CN$2,0)</f>
        <v>6.3</v>
      </c>
      <c r="CO10" s="36">
        <f>VLOOKUP($B10,'D19KDN'!$B$7:$IN$65401,TH!CO$2,0)</f>
        <v>7.3</v>
      </c>
      <c r="CP10" s="37">
        <f>VLOOKUP($B10,'D19KDN'!$B$7:$IN$65401,TH!CP$2,0)</f>
        <v>55</v>
      </c>
      <c r="CQ10" s="37">
        <f>VLOOKUP($B10,'D19KDN'!$B$7:$IN$65401,TH!CQ$2,0)</f>
        <v>0</v>
      </c>
      <c r="CR10" s="36" t="str">
        <f>VLOOKUP($B10,'D19KDN'!$B$7:$IN$65401,TH!CR$2,0)</f>
        <v>P</v>
      </c>
      <c r="CS10" s="36" t="str">
        <f>VLOOKUP($B10,'D19KDN'!$B$7:$IN$65401,TH!CS$2,0)</f>
        <v>P</v>
      </c>
      <c r="CT10" s="36" t="str">
        <f>VLOOKUP($B10,'D19KDN'!$B$7:$IN$65401,TH!CT$2,0)</f>
        <v>P</v>
      </c>
      <c r="CU10" s="36">
        <f>VLOOKUP($B10,'D19KDN'!$B$7:$IN$65401,TH!CU$2,0)</f>
        <v>0</v>
      </c>
      <c r="CV10" s="23" t="str">
        <f t="shared" si="4"/>
        <v>P</v>
      </c>
      <c r="CW10" s="36" t="str">
        <f>VLOOKUP($B10,'D19KDN'!$B$7:$IN$65401,TH!CW$2,0)</f>
        <v>P</v>
      </c>
      <c r="CX10" s="36" t="str">
        <f>VLOOKUP($B10,'D19KDN'!$B$7:$IN$65401,TH!CX$2,0)</f>
        <v>P</v>
      </c>
      <c r="CY10" s="23" t="str">
        <f t="shared" si="5"/>
        <v>P</v>
      </c>
      <c r="CZ10" s="36">
        <f>VLOOKUP($B10,'D19KDN'!$B$7:$IN$65401,TH!CZ$2,0)</f>
        <v>0</v>
      </c>
      <c r="DA10" s="36">
        <f>VLOOKUP($B10,'D19KDN'!$B$7:$IN$65401,TH!DA$2,0)</f>
        <v>8.3</v>
      </c>
      <c r="DB10" s="23">
        <f t="shared" si="6"/>
        <v>8.3</v>
      </c>
      <c r="DC10" s="36" t="str">
        <f>VLOOKUP($B10,'D19KDN'!$B$7:$IN$65401,TH!DC$2,0)</f>
        <v>P</v>
      </c>
      <c r="DD10" s="36">
        <f>VLOOKUP($B10,'D19KDN'!$B$7:$IN$65401,TH!DD$2,0)</f>
        <v>8.1</v>
      </c>
      <c r="DE10" s="36" t="str">
        <f>VLOOKUP($B10,'D19KDN'!$B$7:$IN$65401,TH!DE$2,0)</f>
        <v>P</v>
      </c>
      <c r="DF10" s="36" t="str">
        <f>VLOOKUP($B10,'D19KDN'!$B$7:$IN$65401,TH!DF$2,0)</f>
        <v>P</v>
      </c>
      <c r="DG10" s="36">
        <f>VLOOKUP($B10,'D19KDN'!$B$7:$IN$65401,TH!DG$2,0)</f>
        <v>8.5</v>
      </c>
      <c r="DH10" s="36">
        <f>VLOOKUP($B10,'D19KDN'!$B$7:$IN$65401,TH!DH$2,0)</f>
        <v>8.8</v>
      </c>
      <c r="DI10" s="36">
        <f>VLOOKUP($B10,'D19KDN'!$B$7:$IN$65401,TH!DI$2,0)</f>
        <v>8.7</v>
      </c>
      <c r="DJ10" s="36">
        <f>VLOOKUP($B10,'D19KDN'!$B$7:$IN$65401,TH!DJ$2,0)</f>
        <v>0</v>
      </c>
      <c r="DK10" s="36">
        <f>VLOOKUP($B10,'D19KDN'!$B$7:$IN$65401,TH!DK$2,0)</f>
        <v>0</v>
      </c>
      <c r="DL10" s="26">
        <f t="shared" si="7"/>
        <v>0</v>
      </c>
      <c r="DM10" s="37">
        <f>VLOOKUP($B10,'D19KDN'!$B$7:$IN$65401,TH!DM$2,0)</f>
        <v>30</v>
      </c>
      <c r="DN10" s="37">
        <f>VLOOKUP($B10,'D19KDN'!$B$7:$IN$65401,TH!DN$2,0)</f>
        <v>5</v>
      </c>
      <c r="DO10" s="37">
        <f>VLOOKUP($B10,'D19KDN'!$B$7:$IN$65401,TH!DO$2,0)</f>
        <v>0</v>
      </c>
      <c r="DP10" s="37">
        <f>VLOOKUP($B10,'D19KDN'!$B$7:$IN$65401,TH!DP$2,0)</f>
        <v>5</v>
      </c>
      <c r="DQ10" s="37">
        <f>VLOOKUP($B10,'D19KDN'!$B$7:$IN$65401,TH!DQ$2,0)</f>
        <v>141</v>
      </c>
      <c r="DR10" s="37">
        <f>VLOOKUP($B10,'D19KDN'!$B$7:$IN$65401,TH!DR$2,0)</f>
        <v>5</v>
      </c>
      <c r="DS10" s="37">
        <f>VLOOKUP($B10,'D19KDN'!$B$7:$IN$65401,TH!DS$2,0)</f>
        <v>138</v>
      </c>
      <c r="DT10" s="31">
        <f t="shared" si="8"/>
        <v>136</v>
      </c>
      <c r="DU10" s="31">
        <f aca="true" t="shared" si="15" ref="DU10:DU26">DR10-DP10-BR10</f>
        <v>0</v>
      </c>
      <c r="DV10" s="31">
        <f t="shared" si="9"/>
        <v>133</v>
      </c>
      <c r="DW10" s="31">
        <f t="shared" si="10"/>
        <v>136</v>
      </c>
      <c r="DX10" s="35">
        <f t="shared" si="11"/>
        <v>3.06</v>
      </c>
      <c r="DY10" s="7"/>
      <c r="DZ10" s="33">
        <f t="shared" si="12"/>
        <v>0</v>
      </c>
      <c r="EA10" s="7"/>
      <c r="EB10" s="7"/>
      <c r="EC10" s="35">
        <f t="shared" si="13"/>
        <v>2.95</v>
      </c>
      <c r="ED10" s="37">
        <f>VLOOKUP($B10,'D19KDN'!$B$7:$IN$65401,TH!ED$2,0)</f>
        <v>52</v>
      </c>
      <c r="EE10" s="47">
        <f>VLOOKUP($B10,'D19KDN'!$B$7:$IN$65401,TH!EE$2,0)</f>
        <v>8.02</v>
      </c>
      <c r="EF10" s="47">
        <f>VLOOKUP($B10,'D19KDN'!$B$7:$IN$65401,TH!EF$2,0)</f>
        <v>3.52</v>
      </c>
      <c r="EG10" s="38">
        <f>VLOOKUP($B10,'D19KDN'!$B$7:$IN$65401,TH!EG$2,0)</f>
        <v>0</v>
      </c>
      <c r="EH10" s="10">
        <f t="shared" si="14"/>
        <v>87</v>
      </c>
      <c r="EI10" s="10">
        <f>DT10-DU10-EH10</f>
        <v>49</v>
      </c>
      <c r="EJ10" s="46">
        <f>ROUND(SUMPRODUCT($I$7:$DI$7,I10:DI10)/EI10,2)</f>
        <v>8.19</v>
      </c>
    </row>
    <row r="11" spans="1:140" ht="16.5" customHeight="1">
      <c r="A11" s="10">
        <f aca="true" t="shared" si="16" ref="A11:A27">A10+1</f>
        <v>3</v>
      </c>
      <c r="B11" s="2">
        <v>161325652</v>
      </c>
      <c r="C11" s="2" t="s">
        <v>9</v>
      </c>
      <c r="D11" s="2" t="s">
        <v>14</v>
      </c>
      <c r="E11" s="2" t="s">
        <v>45</v>
      </c>
      <c r="F11" s="2" t="s">
        <v>63</v>
      </c>
      <c r="G11" s="2" t="s">
        <v>85</v>
      </c>
      <c r="H11" s="2" t="s">
        <v>90</v>
      </c>
      <c r="I11" s="36" t="str">
        <f>VLOOKUP($B11,'D19KDN'!$B$7:$IN$65401,TH!I$2,0)</f>
        <v>P</v>
      </c>
      <c r="J11" s="36" t="str">
        <f>VLOOKUP($B11,'D19KDN'!$B$7:$IN$65401,TH!J$2,0)</f>
        <v>P</v>
      </c>
      <c r="K11" s="36">
        <f>VLOOKUP($B11,'D19KDN'!$B$7:$IN$65401,TH!K$2,0)</f>
        <v>6.6</v>
      </c>
      <c r="L11" s="36" t="str">
        <f>VLOOKUP($B11,'D19KDN'!$B$7:$IN$65401,TH!L$2,0)</f>
        <v>P</v>
      </c>
      <c r="M11" s="36" t="str">
        <f>VLOOKUP($B11,'D19KDN'!$B$7:$IN$65401,TH!M$2,0)</f>
        <v>P</v>
      </c>
      <c r="N11" s="36" t="str">
        <f>VLOOKUP($B11,'D19KDN'!$B$7:$IN$65401,TH!N$2,0)</f>
        <v>P</v>
      </c>
      <c r="O11" s="36">
        <f>VLOOKUP($B11,'D19KDN'!$B$7:$IN$65401,TH!O$2,0)</f>
        <v>6.2</v>
      </c>
      <c r="P11" s="36">
        <f>VLOOKUP($B11,'D19KDN'!$B$7:$IN$65401,TH!P$2,0)</f>
        <v>0</v>
      </c>
      <c r="Q11" s="36" t="str">
        <f>VLOOKUP($B11,'D19KDN'!$B$7:$IN$65401,TH!Q$2,0)</f>
        <v>P</v>
      </c>
      <c r="R11" s="36">
        <f>VLOOKUP($B11,'D19KDN'!$B$7:$IN$65401,TH!R$2,0)</f>
        <v>0</v>
      </c>
      <c r="S11" s="23" t="str">
        <f t="shared" si="0"/>
        <v>P</v>
      </c>
      <c r="T11" s="36">
        <f>VLOOKUP($B11,'D19KDN'!$B$7:$IN$65401,TH!T$2,0)</f>
        <v>0</v>
      </c>
      <c r="U11" s="36">
        <f>VLOOKUP($B11,'D19KDN'!$B$7:$IN$65401,TH!U$2,0)</f>
        <v>0</v>
      </c>
      <c r="V11" s="36">
        <f>VLOOKUP($B11,'D19KDN'!$B$7:$IN$65401,TH!V$2,0)</f>
        <v>0</v>
      </c>
      <c r="W11" s="36">
        <f>VLOOKUP($B11,'D19KDN'!$B$7:$IN$65401,TH!W$2,0)</f>
        <v>8.5</v>
      </c>
      <c r="X11" s="36">
        <f>VLOOKUP($B11,'D19KDN'!$B$7:$IN$65401,TH!X$2,0)</f>
        <v>8.4</v>
      </c>
      <c r="Y11" s="26">
        <f t="shared" si="1"/>
        <v>8.5</v>
      </c>
      <c r="Z11" s="26">
        <f t="shared" si="2"/>
        <v>8.4</v>
      </c>
      <c r="AA11" s="36" t="str">
        <f>VLOOKUP($B11,'D19KDN'!$B$7:$IN$65401,TH!AA$2,0)</f>
        <v>P</v>
      </c>
      <c r="AB11" s="36" t="str">
        <f>VLOOKUP($B11,'D19KDN'!$B$7:$IN$65401,TH!AB$2,0)</f>
        <v>P</v>
      </c>
      <c r="AC11" s="36" t="str">
        <f>VLOOKUP($B11,'D19KDN'!$B$7:$IN$65401,TH!AC$2,0)</f>
        <v>P</v>
      </c>
      <c r="AD11" s="36">
        <f>VLOOKUP($B11,'D19KDN'!$B$7:$IN$65401,TH!AD$2,0)</f>
        <v>8.2</v>
      </c>
      <c r="AE11" s="36" t="str">
        <f>VLOOKUP($B11,'D19KDN'!$B$7:$IN$65401,TH!AE$2,0)</f>
        <v>P</v>
      </c>
      <c r="AF11" s="36" t="str">
        <f>VLOOKUP($B11,'D19KDN'!$B$7:$IN$65401,TH!AF$2,0)</f>
        <v>P</v>
      </c>
      <c r="AG11" s="36" t="str">
        <f>VLOOKUP($B11,'D19KDN'!$B$7:$IN$65401,TH!AG$2,0)</f>
        <v>P</v>
      </c>
      <c r="AH11" s="36" t="str">
        <f>VLOOKUP($B11,'D19KDN'!$B$7:$IN$65401,TH!AH$2,0)</f>
        <v>P</v>
      </c>
      <c r="AI11" s="36" t="str">
        <f>VLOOKUP($B11,'D19KDN'!$B$7:$IN$65401,TH!AI$2,0)</f>
        <v>P</v>
      </c>
      <c r="AJ11" s="36" t="str">
        <f>VLOOKUP($B11,'D19KDN'!$B$7:$IN$65401,TH!AJ$2,0)</f>
        <v>P</v>
      </c>
      <c r="AK11" s="36" t="str">
        <f>VLOOKUP($B11,'D19KDN'!$B$7:$IN$65401,TH!AK$2,0)</f>
        <v>P</v>
      </c>
      <c r="AL11" s="36" t="str">
        <f>VLOOKUP($B11,'D19KDN'!$B$7:$IN$65401,TH!AL$2,0)</f>
        <v>P</v>
      </c>
      <c r="AM11" s="36" t="str">
        <f>VLOOKUP($B11,'D19KDN'!$B$7:$IN$65401,TH!AM$2,0)</f>
        <v>P</v>
      </c>
      <c r="AN11" s="36">
        <f>VLOOKUP($B11,'D19KDN'!$B$7:$IN$65401,TH!AN$2,0)</f>
        <v>7.6</v>
      </c>
      <c r="AO11" s="36">
        <f>VLOOKUP($B11,'D19KDN'!$B$7:$IN$65401,TH!AO$2,0)</f>
        <v>8.5</v>
      </c>
      <c r="AP11" s="36">
        <f>VLOOKUP($B11,'D19KDN'!$B$7:$IN$65401,TH!AP$2,0)</f>
        <v>8.6</v>
      </c>
      <c r="AQ11" s="36">
        <f>VLOOKUP($B11,'D19KDN'!$B$7:$IN$65401,TH!AQ$2,0)</f>
        <v>7.6</v>
      </c>
      <c r="AR11" s="36">
        <f>VLOOKUP($B11,'D19KDN'!$B$7:$IN$65401,TH!AR$2,0)</f>
        <v>8.5</v>
      </c>
      <c r="AS11" s="36">
        <f>VLOOKUP($B11,'D19KDN'!$B$7:$IN$65401,TH!AS$2,0)</f>
        <v>6.9</v>
      </c>
      <c r="AT11" s="36">
        <f>VLOOKUP($B11,'D19KDN'!$B$7:$IN$65401,TH!AT$2,0)</f>
        <v>8.4</v>
      </c>
      <c r="AU11" s="36">
        <f>VLOOKUP($B11,'D19KDN'!$B$7:$IN$65401,TH!AU$2,0)</f>
        <v>7.5</v>
      </c>
      <c r="AV11" s="36">
        <f>VLOOKUP($B11,'D19KDN'!$B$7:$IN$65401,TH!AV$2,0)</f>
        <v>0</v>
      </c>
      <c r="AW11" s="36">
        <f>VLOOKUP($B11,'D19KDN'!$B$7:$IN$65401,TH!AW$2,0)</f>
        <v>0</v>
      </c>
      <c r="AX11" s="36">
        <f>VLOOKUP($B11,'D19KDN'!$B$7:$IN$65401,TH!AX$2,0)</f>
        <v>0</v>
      </c>
      <c r="AY11" s="36">
        <f>VLOOKUP($B11,'D19KDN'!$B$7:$IN$65401,TH!AY$2,0)</f>
        <v>0</v>
      </c>
      <c r="AZ11" s="37">
        <f>VLOOKUP($B11,'D19KDN'!$B$7:$IN$65401,TH!AZ$2,0)</f>
        <v>51</v>
      </c>
      <c r="BA11" s="37">
        <f>VLOOKUP($B11,'D19KDN'!$B$7:$IN$65401,TH!BA$2,0)</f>
        <v>0</v>
      </c>
      <c r="BB11" s="36" t="str">
        <f>VLOOKUP($B11,'D19KDN'!$B$7:$IN$65401,TH!BB$2,0)</f>
        <v>P</v>
      </c>
      <c r="BC11" s="36" t="str">
        <f>VLOOKUP($B11,'D19KDN'!$B$7:$IN$65401,TH!BC$2,0)</f>
        <v>P</v>
      </c>
      <c r="BD11" s="36" t="str">
        <f>VLOOKUP($B11,'D19KDN'!$B$7:$IN$65401,TH!BD$2,0)</f>
        <v>P</v>
      </c>
      <c r="BE11" s="36">
        <f>VLOOKUP($B11,'D19KDN'!$B$7:$IN$65401,TH!BE$2,0)</f>
        <v>0</v>
      </c>
      <c r="BF11" s="36">
        <f>VLOOKUP($B11,'D19KDN'!$B$7:$IN$65401,TH!BF$2,0)</f>
        <v>0</v>
      </c>
      <c r="BG11" s="36">
        <f>VLOOKUP($B11,'D19KDN'!$B$7:$IN$65401,TH!BG$2,0)</f>
        <v>0</v>
      </c>
      <c r="BH11" s="36">
        <f>VLOOKUP($B11,'D19KDN'!$B$7:$IN$65401,TH!BH$2,0)</f>
        <v>0</v>
      </c>
      <c r="BI11" s="36">
        <f>VLOOKUP($B11,'D19KDN'!$B$7:$IN$65401,TH!BI$2,0)</f>
        <v>0</v>
      </c>
      <c r="BJ11" s="36">
        <f>VLOOKUP($B11,'D19KDN'!$B$7:$IN$65401,TH!BJ$2,0)</f>
        <v>6.6</v>
      </c>
      <c r="BK11" s="36">
        <f>VLOOKUP($B11,'D19KDN'!$B$7:$IN$65401,TH!BK$2,0)</f>
        <v>0</v>
      </c>
      <c r="BL11" s="36">
        <f>VLOOKUP($B11,'D19KDN'!$B$7:$IN$65401,TH!BL$2,0)</f>
        <v>0</v>
      </c>
      <c r="BM11" s="36">
        <f>VLOOKUP($B11,'D19KDN'!$B$7:$IN$65401,TH!BM$2,0)</f>
        <v>0</v>
      </c>
      <c r="BN11" s="36">
        <f>VLOOKUP($B11,'D19KDN'!$B$7:$IN$65401,TH!BN$2,0)</f>
        <v>0</v>
      </c>
      <c r="BO11" s="36">
        <f>VLOOKUP($B11,'D19KDN'!$B$7:$IN$65401,TH!BO$2,0)</f>
        <v>0</v>
      </c>
      <c r="BP11" s="36">
        <f>VLOOKUP($B11,'D19KDN'!$B$7:$IN$65401,TH!BP$2,0)</f>
        <v>7.1</v>
      </c>
      <c r="BQ11" s="37">
        <f>VLOOKUP($B11,'D19KDN'!$B$7:$IN$65401,TH!BQ$2,0)</f>
        <v>5</v>
      </c>
      <c r="BR11" s="37">
        <f>VLOOKUP($B11,'D19KDN'!$B$7:$IN$65401,TH!BR$2,0)</f>
        <v>0</v>
      </c>
      <c r="BS11" s="36" t="str">
        <f>VLOOKUP($B11,'D19KDN'!$B$7:$IN$65401,TH!BS$2,0)</f>
        <v>P</v>
      </c>
      <c r="BT11" s="36" t="str">
        <f>VLOOKUP($B11,'D19KDN'!$B$7:$IN$65401,TH!BT$2,0)</f>
        <v>P</v>
      </c>
      <c r="BU11" s="36">
        <f>VLOOKUP($B11,'D19KDN'!$B$7:$IN$65401,TH!BU$2,0)</f>
        <v>7.5</v>
      </c>
      <c r="BV11" s="36">
        <f>VLOOKUP($B11,'D19KDN'!$B$7:$IN$65401,TH!BV$2,0)</f>
        <v>8.3</v>
      </c>
      <c r="BW11" s="36" t="str">
        <f>VLOOKUP($B11,'D19KDN'!$B$7:$IN$65401,TH!BW$2,0)</f>
        <v>P</v>
      </c>
      <c r="BX11" s="36">
        <f>VLOOKUP($B11,'D19KDN'!$B$7:$IN$65401,TH!BX$2,0)</f>
        <v>8.7</v>
      </c>
      <c r="BY11" s="36" t="str">
        <f>VLOOKUP($B11,'D19KDN'!$B$7:$IN$65401,TH!BY$2,0)</f>
        <v>P</v>
      </c>
      <c r="BZ11" s="36">
        <f>VLOOKUP($B11,'D19KDN'!$B$7:$IN$65401,TH!BZ$2,0)</f>
        <v>8.4</v>
      </c>
      <c r="CA11" s="36" t="str">
        <f>VLOOKUP($B11,'D19KDN'!$B$7:$IN$65401,TH!CA$2,0)</f>
        <v>P</v>
      </c>
      <c r="CB11" s="36" t="str">
        <f>VLOOKUP($B11,'D19KDN'!$B$7:$IN$65401,TH!CB$2,0)</f>
        <v>P</v>
      </c>
      <c r="CC11" s="36" t="str">
        <f>VLOOKUP($B11,'D19KDN'!$B$7:$IN$65401,TH!CC$2,0)</f>
        <v>P</v>
      </c>
      <c r="CD11" s="36" t="str">
        <f>VLOOKUP($B11,'D19KDN'!$B$7:$IN$65401,TH!CD$2,0)</f>
        <v>P</v>
      </c>
      <c r="CE11" s="36">
        <f>VLOOKUP($B11,'D19KDN'!$B$7:$IN$65401,TH!CE$2,0)</f>
        <v>7.9</v>
      </c>
      <c r="CF11" s="36" t="str">
        <f>VLOOKUP($B11,'D19KDN'!$B$7:$IN$65401,TH!CF$2,0)</f>
        <v>P</v>
      </c>
      <c r="CG11" s="36">
        <f>VLOOKUP($B11,'D19KDN'!$B$7:$IN$65401,TH!CG$2,0)</f>
        <v>7.5</v>
      </c>
      <c r="CH11" s="36">
        <f>VLOOKUP($B11,'D19KDN'!$B$7:$IN$65401,TH!CH$2,0)</f>
        <v>0</v>
      </c>
      <c r="CI11" s="36" t="str">
        <f>VLOOKUP($B11,'D19KDN'!$B$7:$IN$65401,TH!CI$2,0)</f>
        <v>P</v>
      </c>
      <c r="CJ11" s="23" t="str">
        <f t="shared" si="3"/>
        <v>P</v>
      </c>
      <c r="CK11" s="36" t="str">
        <f>VLOOKUP($B11,'D19KDN'!$B$7:$IN$65401,TH!CK$2,0)</f>
        <v>P</v>
      </c>
      <c r="CL11" s="36" t="str">
        <f>VLOOKUP($B11,'D19KDN'!$B$7:$IN$65401,TH!CL$2,0)</f>
        <v>P</v>
      </c>
      <c r="CM11" s="36" t="str">
        <f>VLOOKUP($B11,'D19KDN'!$B$7:$IN$65401,TH!CM$2,0)</f>
        <v>P</v>
      </c>
      <c r="CN11" s="36">
        <f>VLOOKUP($B11,'D19KDN'!$B$7:$IN$65401,TH!CN$2,0)</f>
        <v>5.7</v>
      </c>
      <c r="CO11" s="36">
        <f>VLOOKUP($B11,'D19KDN'!$B$7:$IN$65401,TH!CO$2,0)</f>
        <v>8.7</v>
      </c>
      <c r="CP11" s="37">
        <f>VLOOKUP($B11,'D19KDN'!$B$7:$IN$65401,TH!CP$2,0)</f>
        <v>55</v>
      </c>
      <c r="CQ11" s="37">
        <f>VLOOKUP($B11,'D19KDN'!$B$7:$IN$65401,TH!CQ$2,0)</f>
        <v>0</v>
      </c>
      <c r="CR11" s="36" t="str">
        <f>VLOOKUP($B11,'D19KDN'!$B$7:$IN$65401,TH!CR$2,0)</f>
        <v>P</v>
      </c>
      <c r="CS11" s="36" t="str">
        <f>VLOOKUP($B11,'D19KDN'!$B$7:$IN$65401,TH!CS$2,0)</f>
        <v>P</v>
      </c>
      <c r="CT11" s="36" t="str">
        <f>VLOOKUP($B11,'D19KDN'!$B$7:$IN$65401,TH!CT$2,0)</f>
        <v>P</v>
      </c>
      <c r="CU11" s="36">
        <f>VLOOKUP($B11,'D19KDN'!$B$7:$IN$65401,TH!CU$2,0)</f>
        <v>0</v>
      </c>
      <c r="CV11" s="23" t="str">
        <f t="shared" si="4"/>
        <v>P</v>
      </c>
      <c r="CW11" s="36" t="str">
        <f>VLOOKUP($B11,'D19KDN'!$B$7:$IN$65401,TH!CW$2,0)</f>
        <v>P</v>
      </c>
      <c r="CX11" s="36" t="str">
        <f>VLOOKUP($B11,'D19KDN'!$B$7:$IN$65401,TH!CX$2,0)</f>
        <v>P</v>
      </c>
      <c r="CY11" s="23" t="str">
        <f t="shared" si="5"/>
        <v>P</v>
      </c>
      <c r="CZ11" s="36">
        <f>VLOOKUP($B11,'D19KDN'!$B$7:$IN$65401,TH!CZ$2,0)</f>
        <v>0</v>
      </c>
      <c r="DA11" s="36">
        <f>VLOOKUP($B11,'D19KDN'!$B$7:$IN$65401,TH!DA$2,0)</f>
        <v>7.3</v>
      </c>
      <c r="DB11" s="23">
        <f t="shared" si="6"/>
        <v>7.3</v>
      </c>
      <c r="DC11" s="36" t="str">
        <f>VLOOKUP($B11,'D19KDN'!$B$7:$IN$65401,TH!DC$2,0)</f>
        <v>P</v>
      </c>
      <c r="DD11" s="36">
        <f>VLOOKUP($B11,'D19KDN'!$B$7:$IN$65401,TH!DD$2,0)</f>
        <v>8.4</v>
      </c>
      <c r="DE11" s="36" t="str">
        <f>VLOOKUP($B11,'D19KDN'!$B$7:$IN$65401,TH!DE$2,0)</f>
        <v>P</v>
      </c>
      <c r="DF11" s="36" t="str">
        <f>VLOOKUP($B11,'D19KDN'!$B$7:$IN$65401,TH!DF$2,0)</f>
        <v>P</v>
      </c>
      <c r="DG11" s="36">
        <f>VLOOKUP($B11,'D19KDN'!$B$7:$IN$65401,TH!DG$2,0)</f>
        <v>8.5</v>
      </c>
      <c r="DH11" s="36">
        <f>VLOOKUP($B11,'D19KDN'!$B$7:$IN$65401,TH!DH$2,0)</f>
        <v>8.8</v>
      </c>
      <c r="DI11" s="36">
        <f>VLOOKUP($B11,'D19KDN'!$B$7:$IN$65401,TH!DI$2,0)</f>
        <v>7.6</v>
      </c>
      <c r="DJ11" s="36">
        <f>VLOOKUP($B11,'D19KDN'!$B$7:$IN$65401,TH!DJ$2,0)</f>
        <v>0</v>
      </c>
      <c r="DK11" s="36">
        <f>VLOOKUP($B11,'D19KDN'!$B$7:$IN$65401,TH!DK$2,0)</f>
        <v>0</v>
      </c>
      <c r="DL11" s="26">
        <f t="shared" si="7"/>
        <v>0</v>
      </c>
      <c r="DM11" s="37">
        <f>VLOOKUP($B11,'D19KDN'!$B$7:$IN$65401,TH!DM$2,0)</f>
        <v>30</v>
      </c>
      <c r="DN11" s="37">
        <f>VLOOKUP($B11,'D19KDN'!$B$7:$IN$65401,TH!DN$2,0)</f>
        <v>5</v>
      </c>
      <c r="DO11" s="37">
        <f>VLOOKUP($B11,'D19KDN'!$B$7:$IN$65401,TH!DO$2,0)</f>
        <v>0</v>
      </c>
      <c r="DP11" s="37">
        <f>VLOOKUP($B11,'D19KDN'!$B$7:$IN$65401,TH!DP$2,0)</f>
        <v>5</v>
      </c>
      <c r="DQ11" s="37">
        <f>VLOOKUP($B11,'D19KDN'!$B$7:$IN$65401,TH!DQ$2,0)</f>
        <v>141</v>
      </c>
      <c r="DR11" s="37">
        <f>VLOOKUP($B11,'D19KDN'!$B$7:$IN$65401,TH!DR$2,0)</f>
        <v>5</v>
      </c>
      <c r="DS11" s="37">
        <f>VLOOKUP($B11,'D19KDN'!$B$7:$IN$65401,TH!DS$2,0)</f>
        <v>138</v>
      </c>
      <c r="DT11" s="31">
        <f t="shared" si="8"/>
        <v>136</v>
      </c>
      <c r="DU11" s="31">
        <f t="shared" si="15"/>
        <v>0</v>
      </c>
      <c r="DV11" s="31">
        <f t="shared" si="9"/>
        <v>133</v>
      </c>
      <c r="DW11" s="31">
        <f t="shared" si="10"/>
        <v>136</v>
      </c>
      <c r="DX11" s="35">
        <f t="shared" si="11"/>
        <v>2.99</v>
      </c>
      <c r="DY11" s="7"/>
      <c r="DZ11" s="33">
        <f t="shared" si="12"/>
        <v>0</v>
      </c>
      <c r="EA11" s="7"/>
      <c r="EB11" s="7"/>
      <c r="EC11" s="35">
        <f t="shared" si="13"/>
        <v>2.88</v>
      </c>
      <c r="ED11" s="37">
        <f>VLOOKUP($B11,'D19KDN'!$B$7:$IN$65401,TH!ED$2,0)</f>
        <v>52</v>
      </c>
      <c r="EE11" s="47">
        <f>VLOOKUP($B11,'D19KDN'!$B$7:$IN$65401,TH!EE$2,0)</f>
        <v>7.82</v>
      </c>
      <c r="EF11" s="47">
        <f>VLOOKUP($B11,'D19KDN'!$B$7:$IN$65401,TH!EF$2,0)</f>
        <v>3.41</v>
      </c>
      <c r="EG11" s="38">
        <f>VLOOKUP($B11,'D19KDN'!$B$7:$IN$65401,TH!EG$2,0)</f>
        <v>0</v>
      </c>
      <c r="EH11" s="10">
        <f t="shared" si="14"/>
        <v>87</v>
      </c>
      <c r="EI11" s="10"/>
      <c r="EJ11" s="46">
        <f aca="true" t="shared" si="17" ref="EJ11:EJ26">ROUND(SUMPRODUCT($I$7:$DI$7,I11:DI11)/(DW11-EH11-5),2)</f>
        <v>8.89</v>
      </c>
    </row>
    <row r="12" spans="1:140" ht="16.5" customHeight="1">
      <c r="A12" s="10">
        <f t="shared" si="16"/>
        <v>4</v>
      </c>
      <c r="B12" s="2">
        <v>161325526</v>
      </c>
      <c r="C12" s="2" t="s">
        <v>4</v>
      </c>
      <c r="D12" s="2" t="s">
        <v>27</v>
      </c>
      <c r="E12" s="2" t="s">
        <v>40</v>
      </c>
      <c r="F12" s="2" t="s">
        <v>56</v>
      </c>
      <c r="G12" s="2" t="s">
        <v>39</v>
      </c>
      <c r="H12" s="2" t="s">
        <v>90</v>
      </c>
      <c r="I12" s="36" t="str">
        <f>VLOOKUP($B12,'D19KDN'!$B$7:$IN$65401,TH!I$2,0)</f>
        <v>P</v>
      </c>
      <c r="J12" s="36" t="str">
        <f>VLOOKUP($B12,'D19KDN'!$B$7:$IN$65401,TH!J$2,0)</f>
        <v>P</v>
      </c>
      <c r="K12" s="36">
        <f>VLOOKUP($B12,'D19KDN'!$B$7:$IN$65401,TH!K$2,0)</f>
        <v>6.7</v>
      </c>
      <c r="L12" s="36" t="str">
        <f>VLOOKUP($B12,'D19KDN'!$B$7:$IN$65401,TH!L$2,0)</f>
        <v>P</v>
      </c>
      <c r="M12" s="36" t="str">
        <f>VLOOKUP($B12,'D19KDN'!$B$7:$IN$65401,TH!M$2,0)</f>
        <v>P</v>
      </c>
      <c r="N12" s="36" t="str">
        <f>VLOOKUP($B12,'D19KDN'!$B$7:$IN$65401,TH!N$2,0)</f>
        <v>P</v>
      </c>
      <c r="O12" s="36">
        <f>VLOOKUP($B12,'D19KDN'!$B$7:$IN$65401,TH!O$2,0)</f>
        <v>7.3</v>
      </c>
      <c r="P12" s="36">
        <f>VLOOKUP($B12,'D19KDN'!$B$7:$IN$65401,TH!P$2,0)</f>
        <v>0</v>
      </c>
      <c r="Q12" s="36" t="str">
        <f>VLOOKUP($B12,'D19KDN'!$B$7:$IN$65401,TH!Q$2,0)</f>
        <v>P</v>
      </c>
      <c r="R12" s="36">
        <f>VLOOKUP($B12,'D19KDN'!$B$7:$IN$65401,TH!R$2,0)</f>
        <v>0</v>
      </c>
      <c r="S12" s="23" t="str">
        <f t="shared" si="0"/>
        <v>P</v>
      </c>
      <c r="T12" s="36">
        <f>VLOOKUP($B12,'D19KDN'!$B$7:$IN$65401,TH!T$2,0)</f>
        <v>0</v>
      </c>
      <c r="U12" s="36">
        <f>VLOOKUP($B12,'D19KDN'!$B$7:$IN$65401,TH!U$2,0)</f>
        <v>0</v>
      </c>
      <c r="V12" s="36">
        <f>VLOOKUP($B12,'D19KDN'!$B$7:$IN$65401,TH!V$2,0)</f>
        <v>0</v>
      </c>
      <c r="W12" s="36">
        <f>VLOOKUP($B12,'D19KDN'!$B$7:$IN$65401,TH!W$2,0)</f>
        <v>8.9</v>
      </c>
      <c r="X12" s="36">
        <f>VLOOKUP($B12,'D19KDN'!$B$7:$IN$65401,TH!X$2,0)</f>
        <v>8.2</v>
      </c>
      <c r="Y12" s="26">
        <f t="shared" si="1"/>
        <v>8.9</v>
      </c>
      <c r="Z12" s="26">
        <f t="shared" si="2"/>
        <v>8.2</v>
      </c>
      <c r="AA12" s="36" t="str">
        <f>VLOOKUP($B12,'D19KDN'!$B$7:$IN$65401,TH!AA$2,0)</f>
        <v>P</v>
      </c>
      <c r="AB12" s="36" t="str">
        <f>VLOOKUP($B12,'D19KDN'!$B$7:$IN$65401,TH!AB$2,0)</f>
        <v>P</v>
      </c>
      <c r="AC12" s="36" t="str">
        <f>VLOOKUP($B12,'D19KDN'!$B$7:$IN$65401,TH!AC$2,0)</f>
        <v>P</v>
      </c>
      <c r="AD12" s="36">
        <f>VLOOKUP($B12,'D19KDN'!$B$7:$IN$65401,TH!AD$2,0)</f>
        <v>7.8</v>
      </c>
      <c r="AE12" s="36" t="str">
        <f>VLOOKUP($B12,'D19KDN'!$B$7:$IN$65401,TH!AE$2,0)</f>
        <v>P</v>
      </c>
      <c r="AF12" s="36" t="str">
        <f>VLOOKUP($B12,'D19KDN'!$B$7:$IN$65401,TH!AF$2,0)</f>
        <v>P</v>
      </c>
      <c r="AG12" s="36" t="str">
        <f>VLOOKUP($B12,'D19KDN'!$B$7:$IN$65401,TH!AG$2,0)</f>
        <v>P</v>
      </c>
      <c r="AH12" s="36" t="str">
        <f>VLOOKUP($B12,'D19KDN'!$B$7:$IN$65401,TH!AH$2,0)</f>
        <v>P</v>
      </c>
      <c r="AI12" s="36" t="str">
        <f>VLOOKUP($B12,'D19KDN'!$B$7:$IN$65401,TH!AI$2,0)</f>
        <v>P</v>
      </c>
      <c r="AJ12" s="36" t="str">
        <f>VLOOKUP($B12,'D19KDN'!$B$7:$IN$65401,TH!AJ$2,0)</f>
        <v>P</v>
      </c>
      <c r="AK12" s="36" t="str">
        <f>VLOOKUP($B12,'D19KDN'!$B$7:$IN$65401,TH!AK$2,0)</f>
        <v>P</v>
      </c>
      <c r="AL12" s="36" t="str">
        <f>VLOOKUP($B12,'D19KDN'!$B$7:$IN$65401,TH!AL$2,0)</f>
        <v>P</v>
      </c>
      <c r="AM12" s="36" t="str">
        <f>VLOOKUP($B12,'D19KDN'!$B$7:$IN$65401,TH!AM$2,0)</f>
        <v>P</v>
      </c>
      <c r="AN12" s="36">
        <f>VLOOKUP($B12,'D19KDN'!$B$7:$IN$65401,TH!AN$2,0)</f>
        <v>7.6</v>
      </c>
      <c r="AO12" s="36">
        <f>VLOOKUP($B12,'D19KDN'!$B$7:$IN$65401,TH!AO$2,0)</f>
        <v>8.6</v>
      </c>
      <c r="AP12" s="36">
        <f>VLOOKUP($B12,'D19KDN'!$B$7:$IN$65401,TH!AP$2,0)</f>
        <v>8.6</v>
      </c>
      <c r="AQ12" s="36">
        <f>VLOOKUP($B12,'D19KDN'!$B$7:$IN$65401,TH!AQ$2,0)</f>
        <v>7.6</v>
      </c>
      <c r="AR12" s="36">
        <f>VLOOKUP($B12,'D19KDN'!$B$7:$IN$65401,TH!AR$2,0)</f>
        <v>9.2</v>
      </c>
      <c r="AS12" s="36">
        <f>VLOOKUP($B12,'D19KDN'!$B$7:$IN$65401,TH!AS$2,0)</f>
        <v>7.7</v>
      </c>
      <c r="AT12" s="36">
        <f>VLOOKUP($B12,'D19KDN'!$B$7:$IN$65401,TH!AT$2,0)</f>
        <v>8.7</v>
      </c>
      <c r="AU12" s="36">
        <f>VLOOKUP($B12,'D19KDN'!$B$7:$IN$65401,TH!AU$2,0)</f>
        <v>8.1</v>
      </c>
      <c r="AV12" s="36">
        <f>VLOOKUP($B12,'D19KDN'!$B$7:$IN$65401,TH!AV$2,0)</f>
        <v>0</v>
      </c>
      <c r="AW12" s="36">
        <f>VLOOKUP($B12,'D19KDN'!$B$7:$IN$65401,TH!AW$2,0)</f>
        <v>0</v>
      </c>
      <c r="AX12" s="36">
        <f>VLOOKUP($B12,'D19KDN'!$B$7:$IN$65401,TH!AX$2,0)</f>
        <v>0</v>
      </c>
      <c r="AY12" s="36">
        <f>VLOOKUP($B12,'D19KDN'!$B$7:$IN$65401,TH!AY$2,0)</f>
        <v>0</v>
      </c>
      <c r="AZ12" s="37">
        <f>VLOOKUP($B12,'D19KDN'!$B$7:$IN$65401,TH!AZ$2,0)</f>
        <v>51</v>
      </c>
      <c r="BA12" s="37">
        <f>VLOOKUP($B12,'D19KDN'!$B$7:$IN$65401,TH!BA$2,0)</f>
        <v>0</v>
      </c>
      <c r="BB12" s="36" t="str">
        <f>VLOOKUP($B12,'D19KDN'!$B$7:$IN$65401,TH!BB$2,0)</f>
        <v>P</v>
      </c>
      <c r="BC12" s="36" t="str">
        <f>VLOOKUP($B12,'D19KDN'!$B$7:$IN$65401,TH!BC$2,0)</f>
        <v>P</v>
      </c>
      <c r="BD12" s="36" t="str">
        <f>VLOOKUP($B12,'D19KDN'!$B$7:$IN$65401,TH!BD$2,0)</f>
        <v>P</v>
      </c>
      <c r="BE12" s="36">
        <f>VLOOKUP($B12,'D19KDN'!$B$7:$IN$65401,TH!BE$2,0)</f>
        <v>0</v>
      </c>
      <c r="BF12" s="36">
        <f>VLOOKUP($B12,'D19KDN'!$B$7:$IN$65401,TH!BF$2,0)</f>
        <v>0</v>
      </c>
      <c r="BG12" s="36">
        <f>VLOOKUP($B12,'D19KDN'!$B$7:$IN$65401,TH!BG$2,0)</f>
        <v>0</v>
      </c>
      <c r="BH12" s="36">
        <f>VLOOKUP($B12,'D19KDN'!$B$7:$IN$65401,TH!BH$2,0)</f>
        <v>0</v>
      </c>
      <c r="BI12" s="36">
        <f>VLOOKUP($B12,'D19KDN'!$B$7:$IN$65401,TH!BI$2,0)</f>
        <v>0</v>
      </c>
      <c r="BJ12" s="36">
        <f>VLOOKUP($B12,'D19KDN'!$B$7:$IN$65401,TH!BJ$2,0)</f>
        <v>0</v>
      </c>
      <c r="BK12" s="36">
        <f>VLOOKUP($B12,'D19KDN'!$B$7:$IN$65401,TH!BK$2,0)</f>
        <v>0</v>
      </c>
      <c r="BL12" s="36">
        <f>VLOOKUP($B12,'D19KDN'!$B$7:$IN$65401,TH!BL$2,0)</f>
        <v>5</v>
      </c>
      <c r="BM12" s="36">
        <f>VLOOKUP($B12,'D19KDN'!$B$7:$IN$65401,TH!BM$2,0)</f>
        <v>0</v>
      </c>
      <c r="BN12" s="36">
        <f>VLOOKUP($B12,'D19KDN'!$B$7:$IN$65401,TH!BN$2,0)</f>
        <v>0</v>
      </c>
      <c r="BO12" s="36">
        <f>VLOOKUP($B12,'D19KDN'!$B$7:$IN$65401,TH!BO$2,0)</f>
        <v>0</v>
      </c>
      <c r="BP12" s="36">
        <f>VLOOKUP($B12,'D19KDN'!$B$7:$IN$65401,TH!BP$2,0)</f>
        <v>8.4</v>
      </c>
      <c r="BQ12" s="37">
        <f>VLOOKUP($B12,'D19KDN'!$B$7:$IN$65401,TH!BQ$2,0)</f>
        <v>5</v>
      </c>
      <c r="BR12" s="37">
        <f>VLOOKUP($B12,'D19KDN'!$B$7:$IN$65401,TH!BR$2,0)</f>
        <v>0</v>
      </c>
      <c r="BS12" s="36" t="str">
        <f>VLOOKUP($B12,'D19KDN'!$B$7:$IN$65401,TH!BS$2,0)</f>
        <v>P</v>
      </c>
      <c r="BT12" s="36" t="str">
        <f>VLOOKUP($B12,'D19KDN'!$B$7:$IN$65401,TH!BT$2,0)</f>
        <v>P</v>
      </c>
      <c r="BU12" s="36">
        <f>VLOOKUP($B12,'D19KDN'!$B$7:$IN$65401,TH!BU$2,0)</f>
        <v>8.1</v>
      </c>
      <c r="BV12" s="36">
        <f>VLOOKUP($B12,'D19KDN'!$B$7:$IN$65401,TH!BV$2,0)</f>
        <v>6.8</v>
      </c>
      <c r="BW12" s="36" t="str">
        <f>VLOOKUP($B12,'D19KDN'!$B$7:$IN$65401,TH!BW$2,0)</f>
        <v>P</v>
      </c>
      <c r="BX12" s="36">
        <f>VLOOKUP($B12,'D19KDN'!$B$7:$IN$65401,TH!BX$2,0)</f>
        <v>9.1</v>
      </c>
      <c r="BY12" s="36" t="str">
        <f>VLOOKUP($B12,'D19KDN'!$B$7:$IN$65401,TH!BY$2,0)</f>
        <v>P</v>
      </c>
      <c r="BZ12" s="36">
        <f>VLOOKUP($B12,'D19KDN'!$B$7:$IN$65401,TH!BZ$2,0)</f>
        <v>7.5</v>
      </c>
      <c r="CA12" s="36" t="str">
        <f>VLOOKUP($B12,'D19KDN'!$B$7:$IN$65401,TH!CA$2,0)</f>
        <v>P</v>
      </c>
      <c r="CB12" s="36" t="str">
        <f>VLOOKUP($B12,'D19KDN'!$B$7:$IN$65401,TH!CB$2,0)</f>
        <v>P</v>
      </c>
      <c r="CC12" s="36" t="str">
        <f>VLOOKUP($B12,'D19KDN'!$B$7:$IN$65401,TH!CC$2,0)</f>
        <v>P</v>
      </c>
      <c r="CD12" s="36" t="str">
        <f>VLOOKUP($B12,'D19KDN'!$B$7:$IN$65401,TH!CD$2,0)</f>
        <v>P</v>
      </c>
      <c r="CE12" s="36">
        <f>VLOOKUP($B12,'D19KDN'!$B$7:$IN$65401,TH!CE$2,0)</f>
        <v>7.6</v>
      </c>
      <c r="CF12" s="36" t="str">
        <f>VLOOKUP($B12,'D19KDN'!$B$7:$IN$65401,TH!CF$2,0)</f>
        <v>P</v>
      </c>
      <c r="CG12" s="36">
        <f>VLOOKUP($B12,'D19KDN'!$B$7:$IN$65401,TH!CG$2,0)</f>
        <v>7.5</v>
      </c>
      <c r="CH12" s="36">
        <f>VLOOKUP($B12,'D19KDN'!$B$7:$IN$65401,TH!CH$2,0)</f>
        <v>0</v>
      </c>
      <c r="CI12" s="36" t="str">
        <f>VLOOKUP($B12,'D19KDN'!$B$7:$IN$65401,TH!CI$2,0)</f>
        <v>P</v>
      </c>
      <c r="CJ12" s="23" t="str">
        <f t="shared" si="3"/>
        <v>P</v>
      </c>
      <c r="CK12" s="36" t="str">
        <f>VLOOKUP($B12,'D19KDN'!$B$7:$IN$65401,TH!CK$2,0)</f>
        <v>P</v>
      </c>
      <c r="CL12" s="36" t="str">
        <f>VLOOKUP($B12,'D19KDN'!$B$7:$IN$65401,TH!CL$2,0)</f>
        <v>P</v>
      </c>
      <c r="CM12" s="36" t="str">
        <f>VLOOKUP($B12,'D19KDN'!$B$7:$IN$65401,TH!CM$2,0)</f>
        <v>P</v>
      </c>
      <c r="CN12" s="36">
        <f>VLOOKUP($B12,'D19KDN'!$B$7:$IN$65401,TH!CN$2,0)</f>
        <v>6.2</v>
      </c>
      <c r="CO12" s="36">
        <f>VLOOKUP($B12,'D19KDN'!$B$7:$IN$65401,TH!CO$2,0)</f>
        <v>7.9</v>
      </c>
      <c r="CP12" s="37">
        <f>VLOOKUP($B12,'D19KDN'!$B$7:$IN$65401,TH!CP$2,0)</f>
        <v>55</v>
      </c>
      <c r="CQ12" s="37">
        <f>VLOOKUP($B12,'D19KDN'!$B$7:$IN$65401,TH!CQ$2,0)</f>
        <v>0</v>
      </c>
      <c r="CR12" s="36" t="str">
        <f>VLOOKUP($B12,'D19KDN'!$B$7:$IN$65401,TH!CR$2,0)</f>
        <v>P</v>
      </c>
      <c r="CS12" s="36" t="str">
        <f>VLOOKUP($B12,'D19KDN'!$B$7:$IN$65401,TH!CS$2,0)</f>
        <v>P</v>
      </c>
      <c r="CT12" s="36" t="str">
        <f>VLOOKUP($B12,'D19KDN'!$B$7:$IN$65401,TH!CT$2,0)</f>
        <v>P</v>
      </c>
      <c r="CU12" s="36">
        <f>VLOOKUP($B12,'D19KDN'!$B$7:$IN$65401,TH!CU$2,0)</f>
        <v>0</v>
      </c>
      <c r="CV12" s="23" t="str">
        <f t="shared" si="4"/>
        <v>P</v>
      </c>
      <c r="CW12" s="36" t="str">
        <f>VLOOKUP($B12,'D19KDN'!$B$7:$IN$65401,TH!CW$2,0)</f>
        <v>P</v>
      </c>
      <c r="CX12" s="36" t="str">
        <f>VLOOKUP($B12,'D19KDN'!$B$7:$IN$65401,TH!CX$2,0)</f>
        <v>P</v>
      </c>
      <c r="CY12" s="23" t="str">
        <f t="shared" si="5"/>
        <v>P</v>
      </c>
      <c r="CZ12" s="36">
        <f>VLOOKUP($B12,'D19KDN'!$B$7:$IN$65401,TH!CZ$2,0)</f>
        <v>0</v>
      </c>
      <c r="DA12" s="36">
        <f>VLOOKUP($B12,'D19KDN'!$B$7:$IN$65401,TH!DA$2,0)</f>
        <v>7.8</v>
      </c>
      <c r="DB12" s="23">
        <f t="shared" si="6"/>
        <v>7.8</v>
      </c>
      <c r="DC12" s="36" t="str">
        <f>VLOOKUP($B12,'D19KDN'!$B$7:$IN$65401,TH!DC$2,0)</f>
        <v>P</v>
      </c>
      <c r="DD12" s="36">
        <f>VLOOKUP($B12,'D19KDN'!$B$7:$IN$65401,TH!DD$2,0)</f>
        <v>8.5</v>
      </c>
      <c r="DE12" s="36" t="str">
        <f>VLOOKUP($B12,'D19KDN'!$B$7:$IN$65401,TH!DE$2,0)</f>
        <v>P</v>
      </c>
      <c r="DF12" s="36" t="str">
        <f>VLOOKUP($B12,'D19KDN'!$B$7:$IN$65401,TH!DF$2,0)</f>
        <v>P</v>
      </c>
      <c r="DG12" s="36">
        <f>VLOOKUP($B12,'D19KDN'!$B$7:$IN$65401,TH!DG$2,0)</f>
        <v>7.5</v>
      </c>
      <c r="DH12" s="36">
        <f>VLOOKUP($B12,'D19KDN'!$B$7:$IN$65401,TH!DH$2,0)</f>
        <v>8.9</v>
      </c>
      <c r="DI12" s="36">
        <f>VLOOKUP($B12,'D19KDN'!$B$7:$IN$65401,TH!DI$2,0)</f>
        <v>8.2</v>
      </c>
      <c r="DJ12" s="36">
        <f>VLOOKUP($B12,'D19KDN'!$B$7:$IN$65401,TH!DJ$2,0)</f>
        <v>0</v>
      </c>
      <c r="DK12" s="36">
        <f>VLOOKUP($B12,'D19KDN'!$B$7:$IN$65401,TH!DK$2,0)</f>
        <v>0</v>
      </c>
      <c r="DL12" s="26">
        <f t="shared" si="7"/>
        <v>0</v>
      </c>
      <c r="DM12" s="37">
        <f>VLOOKUP($B12,'D19KDN'!$B$7:$IN$65401,TH!DM$2,0)</f>
        <v>30</v>
      </c>
      <c r="DN12" s="37">
        <f>VLOOKUP($B12,'D19KDN'!$B$7:$IN$65401,TH!DN$2,0)</f>
        <v>5</v>
      </c>
      <c r="DO12" s="37">
        <f>VLOOKUP($B12,'D19KDN'!$B$7:$IN$65401,TH!DO$2,0)</f>
        <v>0</v>
      </c>
      <c r="DP12" s="37">
        <f>VLOOKUP($B12,'D19KDN'!$B$7:$IN$65401,TH!DP$2,0)</f>
        <v>5</v>
      </c>
      <c r="DQ12" s="37">
        <f>VLOOKUP($B12,'D19KDN'!$B$7:$IN$65401,TH!DQ$2,0)</f>
        <v>141</v>
      </c>
      <c r="DR12" s="37">
        <f>VLOOKUP($B12,'D19KDN'!$B$7:$IN$65401,TH!DR$2,0)</f>
        <v>5</v>
      </c>
      <c r="DS12" s="37">
        <f>VLOOKUP($B12,'D19KDN'!$B$7:$IN$65401,TH!DS$2,0)</f>
        <v>138</v>
      </c>
      <c r="DT12" s="31">
        <f t="shared" si="8"/>
        <v>136</v>
      </c>
      <c r="DU12" s="31">
        <f t="shared" si="15"/>
        <v>0</v>
      </c>
      <c r="DV12" s="31">
        <f t="shared" si="9"/>
        <v>133</v>
      </c>
      <c r="DW12" s="31">
        <f t="shared" si="10"/>
        <v>136</v>
      </c>
      <c r="DX12" s="35">
        <f t="shared" si="11"/>
        <v>2.97</v>
      </c>
      <c r="DY12" s="7"/>
      <c r="DZ12" s="33">
        <f t="shared" si="12"/>
        <v>0</v>
      </c>
      <c r="EA12" s="7"/>
      <c r="EB12" s="7"/>
      <c r="EC12" s="35">
        <f t="shared" si="13"/>
        <v>2.86</v>
      </c>
      <c r="ED12" s="37">
        <f>VLOOKUP($B12,'D19KDN'!$B$7:$IN$65401,TH!ED$2,0)</f>
        <v>52</v>
      </c>
      <c r="EE12" s="47">
        <f>VLOOKUP($B12,'D19KDN'!$B$7:$IN$65401,TH!EE$2,0)</f>
        <v>7.79</v>
      </c>
      <c r="EF12" s="47">
        <f>VLOOKUP($B12,'D19KDN'!$B$7:$IN$65401,TH!EF$2,0)</f>
        <v>3.39</v>
      </c>
      <c r="EG12" s="38">
        <f>VLOOKUP($B12,'D19KDN'!$B$7:$IN$65401,TH!EG$2,0)</f>
        <v>0</v>
      </c>
      <c r="EH12" s="10">
        <f t="shared" si="14"/>
        <v>87</v>
      </c>
      <c r="EI12" s="10"/>
      <c r="EJ12" s="46">
        <f t="shared" si="17"/>
        <v>8.85</v>
      </c>
    </row>
    <row r="13" spans="1:140" ht="16.5" customHeight="1">
      <c r="A13" s="10">
        <f t="shared" si="16"/>
        <v>5</v>
      </c>
      <c r="B13" s="2">
        <v>1920260994</v>
      </c>
      <c r="C13" s="2" t="s">
        <v>4</v>
      </c>
      <c r="D13" s="2" t="s">
        <v>25</v>
      </c>
      <c r="E13" s="2" t="s">
        <v>42</v>
      </c>
      <c r="F13" s="2" t="s">
        <v>58</v>
      </c>
      <c r="G13" s="2" t="s">
        <v>87</v>
      </c>
      <c r="H13" s="2" t="s">
        <v>90</v>
      </c>
      <c r="I13" s="36">
        <f>VLOOKUP($B13,'D19KDN'!$B$7:$IN$65401,TH!I$2,0)</f>
        <v>8.3</v>
      </c>
      <c r="J13" s="36">
        <f>VLOOKUP($B13,'D19KDN'!$B$7:$IN$65401,TH!J$2,0)</f>
        <v>7.4</v>
      </c>
      <c r="K13" s="36">
        <f>VLOOKUP($B13,'D19KDN'!$B$7:$IN$65401,TH!K$2,0)</f>
        <v>5.4</v>
      </c>
      <c r="L13" s="36" t="str">
        <f>VLOOKUP($B13,'D19KDN'!$B$7:$IN$65401,TH!L$2,0)</f>
        <v>P</v>
      </c>
      <c r="M13" s="36">
        <f>VLOOKUP($B13,'D19KDN'!$B$7:$IN$65401,TH!M$2,0)</f>
        <v>9.5</v>
      </c>
      <c r="N13" s="36" t="str">
        <f>VLOOKUP($B13,'D19KDN'!$B$7:$IN$65401,TH!N$2,0)</f>
        <v>P</v>
      </c>
      <c r="O13" s="36" t="str">
        <f>VLOOKUP($B13,'D19KDN'!$B$7:$IN$65401,TH!O$2,0)</f>
        <v>P</v>
      </c>
      <c r="P13" s="36">
        <f>VLOOKUP($B13,'D19KDN'!$B$7:$IN$65401,TH!P$2,0)</f>
        <v>0</v>
      </c>
      <c r="Q13" s="36" t="str">
        <f>VLOOKUP($B13,'D19KDN'!$B$7:$IN$65401,TH!Q$2,0)</f>
        <v>P</v>
      </c>
      <c r="R13" s="36">
        <f>VLOOKUP($B13,'D19KDN'!$B$7:$IN$65401,TH!R$2,0)</f>
        <v>0</v>
      </c>
      <c r="S13" s="23" t="str">
        <f t="shared" si="0"/>
        <v>P</v>
      </c>
      <c r="T13" s="36">
        <f>VLOOKUP($B13,'D19KDN'!$B$7:$IN$65401,TH!T$2,0)</f>
        <v>0</v>
      </c>
      <c r="U13" s="36">
        <f>VLOOKUP($B13,'D19KDN'!$B$7:$IN$65401,TH!U$2,0)</f>
        <v>0</v>
      </c>
      <c r="V13" s="36">
        <f>VLOOKUP($B13,'D19KDN'!$B$7:$IN$65401,TH!V$2,0)</f>
        <v>0</v>
      </c>
      <c r="W13" s="36">
        <f>VLOOKUP($B13,'D19KDN'!$B$7:$IN$65401,TH!W$2,0)</f>
        <v>7.8</v>
      </c>
      <c r="X13" s="36">
        <f>VLOOKUP($B13,'D19KDN'!$B$7:$IN$65401,TH!X$2,0)</f>
        <v>7.9</v>
      </c>
      <c r="Y13" s="26">
        <f t="shared" si="1"/>
        <v>7.9</v>
      </c>
      <c r="Z13" s="26">
        <f t="shared" si="2"/>
        <v>7.8</v>
      </c>
      <c r="AA13" s="36">
        <f>VLOOKUP($B13,'D19KDN'!$B$7:$IN$65401,TH!AA$2,0)</f>
        <v>7.9</v>
      </c>
      <c r="AB13" s="36" t="str">
        <f>VLOOKUP($B13,'D19KDN'!$B$7:$IN$65401,TH!AB$2,0)</f>
        <v>P</v>
      </c>
      <c r="AC13" s="36" t="str">
        <f>VLOOKUP($B13,'D19KDN'!$B$7:$IN$65401,TH!AC$2,0)</f>
        <v>P</v>
      </c>
      <c r="AD13" s="36" t="str">
        <f>VLOOKUP($B13,'D19KDN'!$B$7:$IN$65401,TH!AD$2,0)</f>
        <v>P</v>
      </c>
      <c r="AE13" s="36" t="str">
        <f>VLOOKUP($B13,'D19KDN'!$B$7:$IN$65401,TH!AE$2,0)</f>
        <v>P</v>
      </c>
      <c r="AF13" s="36" t="str">
        <f>VLOOKUP($B13,'D19KDN'!$B$7:$IN$65401,TH!AF$2,0)</f>
        <v>P</v>
      </c>
      <c r="AG13" s="36" t="str">
        <f>VLOOKUP($B13,'D19KDN'!$B$7:$IN$65401,TH!AG$2,0)</f>
        <v>P</v>
      </c>
      <c r="AH13" s="36" t="str">
        <f>VLOOKUP($B13,'D19KDN'!$B$7:$IN$65401,TH!AH$2,0)</f>
        <v>P</v>
      </c>
      <c r="AI13" s="36" t="str">
        <f>VLOOKUP($B13,'D19KDN'!$B$7:$IN$65401,TH!AI$2,0)</f>
        <v>P</v>
      </c>
      <c r="AJ13" s="36" t="str">
        <f>VLOOKUP($B13,'D19KDN'!$B$7:$IN$65401,TH!AJ$2,0)</f>
        <v>P</v>
      </c>
      <c r="AK13" s="36" t="str">
        <f>VLOOKUP($B13,'D19KDN'!$B$7:$IN$65401,TH!AK$2,0)</f>
        <v>P</v>
      </c>
      <c r="AL13" s="36" t="str">
        <f>VLOOKUP($B13,'D19KDN'!$B$7:$IN$65401,TH!AL$2,0)</f>
        <v>P</v>
      </c>
      <c r="AM13" s="36" t="str">
        <f>VLOOKUP($B13,'D19KDN'!$B$7:$IN$65401,TH!AM$2,0)</f>
        <v>P</v>
      </c>
      <c r="AN13" s="36">
        <f>VLOOKUP($B13,'D19KDN'!$B$7:$IN$65401,TH!AN$2,0)</f>
        <v>7.9</v>
      </c>
      <c r="AO13" s="36">
        <f>VLOOKUP($B13,'D19KDN'!$B$7:$IN$65401,TH!AO$2,0)</f>
        <v>9</v>
      </c>
      <c r="AP13" s="36">
        <f>VLOOKUP($B13,'D19KDN'!$B$7:$IN$65401,TH!AP$2,0)</f>
        <v>8.6</v>
      </c>
      <c r="AQ13" s="36">
        <f>VLOOKUP($B13,'D19KDN'!$B$7:$IN$65401,TH!AQ$2,0)</f>
        <v>7.6</v>
      </c>
      <c r="AR13" s="36">
        <f>VLOOKUP($B13,'D19KDN'!$B$7:$IN$65401,TH!AR$2,0)</f>
        <v>9</v>
      </c>
      <c r="AS13" s="36">
        <f>VLOOKUP($B13,'D19KDN'!$B$7:$IN$65401,TH!AS$2,0)</f>
        <v>7.8</v>
      </c>
      <c r="AT13" s="36">
        <f>VLOOKUP($B13,'D19KDN'!$B$7:$IN$65401,TH!AT$2,0)</f>
        <v>9</v>
      </c>
      <c r="AU13" s="36">
        <f>VLOOKUP($B13,'D19KDN'!$B$7:$IN$65401,TH!AU$2,0)</f>
        <v>8.7</v>
      </c>
      <c r="AV13" s="36">
        <f>VLOOKUP($B13,'D19KDN'!$B$7:$IN$65401,TH!AV$2,0)</f>
        <v>0</v>
      </c>
      <c r="AW13" s="36">
        <f>VLOOKUP($B13,'D19KDN'!$B$7:$IN$65401,TH!AW$2,0)</f>
        <v>0</v>
      </c>
      <c r="AX13" s="36">
        <f>VLOOKUP($B13,'D19KDN'!$B$7:$IN$65401,TH!AX$2,0)</f>
        <v>0</v>
      </c>
      <c r="AY13" s="36">
        <f>VLOOKUP($B13,'D19KDN'!$B$7:$IN$65401,TH!AY$2,0)</f>
        <v>0</v>
      </c>
      <c r="AZ13" s="37">
        <f>VLOOKUP($B13,'D19KDN'!$B$7:$IN$65401,TH!AZ$2,0)</f>
        <v>51</v>
      </c>
      <c r="BA13" s="37">
        <f>VLOOKUP($B13,'D19KDN'!$B$7:$IN$65401,TH!BA$2,0)</f>
        <v>0</v>
      </c>
      <c r="BB13" s="36" t="str">
        <f>VLOOKUP($B13,'D19KDN'!$B$7:$IN$65401,TH!BB$2,0)</f>
        <v>P</v>
      </c>
      <c r="BC13" s="36" t="str">
        <f>VLOOKUP($B13,'D19KDN'!$B$7:$IN$65401,TH!BC$2,0)</f>
        <v>P</v>
      </c>
      <c r="BD13" s="36" t="str">
        <f>VLOOKUP($B13,'D19KDN'!$B$7:$IN$65401,TH!BD$2,0)</f>
        <v>P</v>
      </c>
      <c r="BE13" s="36">
        <f>VLOOKUP($B13,'D19KDN'!$B$7:$IN$65401,TH!BE$2,0)</f>
        <v>0</v>
      </c>
      <c r="BF13" s="36">
        <f>VLOOKUP($B13,'D19KDN'!$B$7:$IN$65401,TH!BF$2,0)</f>
        <v>0</v>
      </c>
      <c r="BG13" s="36">
        <f>VLOOKUP($B13,'D19KDN'!$B$7:$IN$65401,TH!BG$2,0)</f>
        <v>0</v>
      </c>
      <c r="BH13" s="36">
        <f>VLOOKUP($B13,'D19KDN'!$B$7:$IN$65401,TH!BH$2,0)</f>
        <v>0</v>
      </c>
      <c r="BI13" s="36">
        <f>VLOOKUP($B13,'D19KDN'!$B$7:$IN$65401,TH!BI$2,0)</f>
        <v>0</v>
      </c>
      <c r="BJ13" s="36">
        <f>VLOOKUP($B13,'D19KDN'!$B$7:$IN$65401,TH!BJ$2,0)</f>
        <v>8.4</v>
      </c>
      <c r="BK13" s="36">
        <f>VLOOKUP($B13,'D19KDN'!$B$7:$IN$65401,TH!BK$2,0)</f>
        <v>0</v>
      </c>
      <c r="BL13" s="36">
        <f>VLOOKUP($B13,'D19KDN'!$B$7:$IN$65401,TH!BL$2,0)</f>
        <v>0</v>
      </c>
      <c r="BM13" s="36">
        <f>VLOOKUP($B13,'D19KDN'!$B$7:$IN$65401,TH!BM$2,0)</f>
        <v>0</v>
      </c>
      <c r="BN13" s="36">
        <f>VLOOKUP($B13,'D19KDN'!$B$7:$IN$65401,TH!BN$2,0)</f>
        <v>0</v>
      </c>
      <c r="BO13" s="36">
        <f>VLOOKUP($B13,'D19KDN'!$B$7:$IN$65401,TH!BO$2,0)</f>
        <v>0</v>
      </c>
      <c r="BP13" s="36">
        <f>VLOOKUP($B13,'D19KDN'!$B$7:$IN$65401,TH!BP$2,0)</f>
        <v>7.6</v>
      </c>
      <c r="BQ13" s="37">
        <f>VLOOKUP($B13,'D19KDN'!$B$7:$IN$65401,TH!BQ$2,0)</f>
        <v>5</v>
      </c>
      <c r="BR13" s="37">
        <f>VLOOKUP($B13,'D19KDN'!$B$7:$IN$65401,TH!BR$2,0)</f>
        <v>0</v>
      </c>
      <c r="BS13" s="36" t="str">
        <f>VLOOKUP($B13,'D19KDN'!$B$7:$IN$65401,TH!BS$2,0)</f>
        <v>P</v>
      </c>
      <c r="BT13" s="36" t="str">
        <f>VLOOKUP($B13,'D19KDN'!$B$7:$IN$65401,TH!BT$2,0)</f>
        <v>P</v>
      </c>
      <c r="BU13" s="36">
        <f>VLOOKUP($B13,'D19KDN'!$B$7:$IN$65401,TH!BU$2,0)</f>
        <v>7.7</v>
      </c>
      <c r="BV13" s="36">
        <f>VLOOKUP($B13,'D19KDN'!$B$7:$IN$65401,TH!BV$2,0)</f>
        <v>7.3</v>
      </c>
      <c r="BW13" s="36" t="str">
        <f>VLOOKUP($B13,'D19KDN'!$B$7:$IN$65401,TH!BW$2,0)</f>
        <v>P</v>
      </c>
      <c r="BX13" s="36" t="str">
        <f>VLOOKUP($B13,'D19KDN'!$B$7:$IN$65401,TH!BX$2,0)</f>
        <v>P</v>
      </c>
      <c r="BY13" s="36" t="str">
        <f>VLOOKUP($B13,'D19KDN'!$B$7:$IN$65401,TH!BY$2,0)</f>
        <v>P</v>
      </c>
      <c r="BZ13" s="36">
        <f>VLOOKUP($B13,'D19KDN'!$B$7:$IN$65401,TH!BZ$2,0)</f>
        <v>7.2</v>
      </c>
      <c r="CA13" s="36" t="str">
        <f>VLOOKUP($B13,'D19KDN'!$B$7:$IN$65401,TH!CA$2,0)</f>
        <v>P</v>
      </c>
      <c r="CB13" s="36">
        <f>VLOOKUP($B13,'D19KDN'!$B$7:$IN$65401,TH!CB$2,0)</f>
        <v>7.4</v>
      </c>
      <c r="CC13" s="36" t="str">
        <f>VLOOKUP($B13,'D19KDN'!$B$7:$IN$65401,TH!CC$2,0)</f>
        <v>P</v>
      </c>
      <c r="CD13" s="36" t="str">
        <f>VLOOKUP($B13,'D19KDN'!$B$7:$IN$65401,TH!CD$2,0)</f>
        <v>P</v>
      </c>
      <c r="CE13" s="36">
        <f>VLOOKUP($B13,'D19KDN'!$B$7:$IN$65401,TH!CE$2,0)</f>
        <v>7.5</v>
      </c>
      <c r="CF13" s="36" t="str">
        <f>VLOOKUP($B13,'D19KDN'!$B$7:$IN$65401,TH!CF$2,0)</f>
        <v>P</v>
      </c>
      <c r="CG13" s="36" t="str">
        <f>VLOOKUP($B13,'D19KDN'!$B$7:$IN$65401,TH!CG$2,0)</f>
        <v>P</v>
      </c>
      <c r="CH13" s="36">
        <f>VLOOKUP($B13,'D19KDN'!$B$7:$IN$65401,TH!CH$2,0)</f>
        <v>0</v>
      </c>
      <c r="CI13" s="36">
        <f>VLOOKUP($B13,'D19KDN'!$B$7:$IN$65401,TH!CI$2,0)</f>
        <v>7.4</v>
      </c>
      <c r="CJ13" s="23">
        <f t="shared" si="3"/>
        <v>7.4</v>
      </c>
      <c r="CK13" s="36">
        <f>VLOOKUP($B13,'D19KDN'!$B$7:$IN$65401,TH!CK$2,0)</f>
        <v>6.7</v>
      </c>
      <c r="CL13" s="36" t="str">
        <f>VLOOKUP($B13,'D19KDN'!$B$7:$IN$65401,TH!CL$2,0)</f>
        <v>P</v>
      </c>
      <c r="CM13" s="36" t="str">
        <f>VLOOKUP($B13,'D19KDN'!$B$7:$IN$65401,TH!CM$2,0)</f>
        <v>P</v>
      </c>
      <c r="CN13" s="36" t="str">
        <f>VLOOKUP($B13,'D19KDN'!$B$7:$IN$65401,TH!CN$2,0)</f>
        <v>P</v>
      </c>
      <c r="CO13" s="36">
        <f>VLOOKUP($B13,'D19KDN'!$B$7:$IN$65401,TH!CO$2,0)</f>
        <v>9</v>
      </c>
      <c r="CP13" s="37">
        <f>VLOOKUP($B13,'D19KDN'!$B$7:$IN$65401,TH!CP$2,0)</f>
        <v>55</v>
      </c>
      <c r="CQ13" s="37">
        <f>VLOOKUP($B13,'D19KDN'!$B$7:$IN$65401,TH!CQ$2,0)</f>
        <v>0</v>
      </c>
      <c r="CR13" s="36" t="str">
        <f>VLOOKUP($B13,'D19KDN'!$B$7:$IN$65401,TH!CR$2,0)</f>
        <v>P</v>
      </c>
      <c r="CS13" s="36">
        <f>VLOOKUP($B13,'D19KDN'!$B$7:$IN$65401,TH!CS$2,0)</f>
        <v>0</v>
      </c>
      <c r="CT13" s="36">
        <f>VLOOKUP($B13,'D19KDN'!$B$7:$IN$65401,TH!CT$2,0)</f>
        <v>0</v>
      </c>
      <c r="CU13" s="36">
        <f>VLOOKUP($B13,'D19KDN'!$B$7:$IN$65401,TH!CU$2,0)</f>
        <v>0</v>
      </c>
      <c r="CV13" s="23" t="str">
        <f t="shared" si="4"/>
        <v>P</v>
      </c>
      <c r="CW13" s="36">
        <f>VLOOKUP($B13,'D19KDN'!$B$7:$IN$65401,TH!CW$2,0)</f>
        <v>0</v>
      </c>
      <c r="CX13" s="36" t="str">
        <f>VLOOKUP($B13,'D19KDN'!$B$7:$IN$65401,TH!CX$2,0)</f>
        <v>P</v>
      </c>
      <c r="CY13" s="23" t="str">
        <f t="shared" si="5"/>
        <v>P</v>
      </c>
      <c r="CZ13" s="36">
        <f>VLOOKUP($B13,'D19KDN'!$B$7:$IN$65401,TH!CZ$2,0)</f>
        <v>0</v>
      </c>
      <c r="DA13" s="36">
        <f>VLOOKUP($B13,'D19KDN'!$B$7:$IN$65401,TH!DA$2,0)</f>
        <v>7.5</v>
      </c>
      <c r="DB13" s="23">
        <f t="shared" si="6"/>
        <v>7.5</v>
      </c>
      <c r="DC13" s="36" t="str">
        <f>VLOOKUP($B13,'D19KDN'!$B$7:$IN$65401,TH!DC$2,0)</f>
        <v>P</v>
      </c>
      <c r="DD13" s="36">
        <f>VLOOKUP($B13,'D19KDN'!$B$7:$IN$65401,TH!DD$2,0)</f>
        <v>6.6</v>
      </c>
      <c r="DE13" s="36" t="str">
        <f>VLOOKUP($B13,'D19KDN'!$B$7:$IN$65401,TH!DE$2,0)</f>
        <v>P</v>
      </c>
      <c r="DF13" s="36" t="str">
        <f>VLOOKUP($B13,'D19KDN'!$B$7:$IN$65401,TH!DF$2,0)</f>
        <v>P</v>
      </c>
      <c r="DG13" s="36">
        <f>VLOOKUP($B13,'D19KDN'!$B$7:$IN$65401,TH!DG$2,0)</f>
        <v>8.2</v>
      </c>
      <c r="DH13" s="36">
        <f>VLOOKUP($B13,'D19KDN'!$B$7:$IN$65401,TH!DH$2,0)</f>
        <v>8.5</v>
      </c>
      <c r="DI13" s="36">
        <f>VLOOKUP($B13,'D19KDN'!$B$7:$IN$65401,TH!DI$2,0)</f>
        <v>8.2</v>
      </c>
      <c r="DJ13" s="36">
        <f>VLOOKUP($B13,'D19KDN'!$B$7:$IN$65401,TH!DJ$2,0)</f>
        <v>0</v>
      </c>
      <c r="DK13" s="36">
        <f>VLOOKUP($B13,'D19KDN'!$B$7:$IN$65401,TH!DK$2,0)</f>
        <v>0</v>
      </c>
      <c r="DL13" s="26">
        <f t="shared" si="7"/>
        <v>0</v>
      </c>
      <c r="DM13" s="37">
        <f>VLOOKUP($B13,'D19KDN'!$B$7:$IN$65401,TH!DM$2,0)</f>
        <v>23</v>
      </c>
      <c r="DN13" s="37">
        <f>VLOOKUP($B13,'D19KDN'!$B$7:$IN$65401,TH!DN$2,0)</f>
        <v>5</v>
      </c>
      <c r="DO13" s="37">
        <f>VLOOKUP($B13,'D19KDN'!$B$7:$IN$65401,TH!DO$2,0)</f>
        <v>0</v>
      </c>
      <c r="DP13" s="37">
        <f>VLOOKUP($B13,'D19KDN'!$B$7:$IN$65401,TH!DP$2,0)</f>
        <v>5</v>
      </c>
      <c r="DQ13" s="37">
        <f>VLOOKUP($B13,'D19KDN'!$B$7:$IN$65401,TH!DQ$2,0)</f>
        <v>134</v>
      </c>
      <c r="DR13" s="37">
        <f>VLOOKUP($B13,'D19KDN'!$B$7:$IN$65401,TH!DR$2,0)</f>
        <v>5</v>
      </c>
      <c r="DS13" s="37">
        <f>VLOOKUP($B13,'D19KDN'!$B$7:$IN$65401,TH!DS$2,0)</f>
        <v>138</v>
      </c>
      <c r="DT13" s="31">
        <f t="shared" si="8"/>
        <v>129</v>
      </c>
      <c r="DU13" s="31">
        <f t="shared" si="15"/>
        <v>0</v>
      </c>
      <c r="DV13" s="31">
        <f t="shared" si="9"/>
        <v>133</v>
      </c>
      <c r="DW13" s="31">
        <f t="shared" si="10"/>
        <v>129</v>
      </c>
      <c r="DX13" s="35">
        <f t="shared" si="11"/>
        <v>3.42</v>
      </c>
      <c r="DY13" s="7"/>
      <c r="DZ13" s="33">
        <f t="shared" si="12"/>
        <v>0</v>
      </c>
      <c r="EA13" s="7"/>
      <c r="EB13" s="7"/>
      <c r="EC13" s="35">
        <f t="shared" si="13"/>
        <v>3.29</v>
      </c>
      <c r="ED13" s="37">
        <f>VLOOKUP($B13,'D19KDN'!$B$7:$IN$65401,TH!ED$2,0)</f>
        <v>57</v>
      </c>
      <c r="EE13" s="47">
        <f>VLOOKUP($B13,'D19KDN'!$B$7:$IN$65401,TH!EE$2,0)</f>
        <v>7.71</v>
      </c>
      <c r="EF13" s="47">
        <f>VLOOKUP($B13,'D19KDN'!$B$7:$IN$65401,TH!EF$2,0)</f>
        <v>3.27</v>
      </c>
      <c r="EG13" s="38">
        <f>VLOOKUP($B13,'D19KDN'!$B$7:$IN$65401,TH!EG$2,0)</f>
        <v>0</v>
      </c>
      <c r="EH13" s="10">
        <f t="shared" si="14"/>
        <v>70</v>
      </c>
      <c r="EI13" s="10"/>
      <c r="EJ13" s="46">
        <f t="shared" si="17"/>
        <v>7.85</v>
      </c>
    </row>
    <row r="14" spans="1:140" ht="16.5" customHeight="1">
      <c r="A14" s="10">
        <v>1</v>
      </c>
      <c r="B14" s="2">
        <v>161325587</v>
      </c>
      <c r="C14" s="2" t="s">
        <v>5</v>
      </c>
      <c r="D14" s="2" t="s">
        <v>23</v>
      </c>
      <c r="E14" s="2" t="s">
        <v>18</v>
      </c>
      <c r="F14" s="2" t="s">
        <v>60</v>
      </c>
      <c r="G14" s="2" t="s">
        <v>85</v>
      </c>
      <c r="H14" s="2" t="s">
        <v>90</v>
      </c>
      <c r="I14" s="36" t="str">
        <f>VLOOKUP($B14,'D19KDN'!$B$7:$IN$65401,TH!I$2,0)</f>
        <v>P</v>
      </c>
      <c r="J14" s="36" t="str">
        <f>VLOOKUP($B14,'D19KDN'!$B$7:$IN$65401,TH!J$2,0)</f>
        <v>P</v>
      </c>
      <c r="K14" s="36">
        <f>VLOOKUP($B14,'D19KDN'!$B$7:$IN$65401,TH!K$2,0)</f>
        <v>7</v>
      </c>
      <c r="L14" s="36" t="str">
        <f>VLOOKUP($B14,'D19KDN'!$B$7:$IN$65401,TH!L$2,0)</f>
        <v>P</v>
      </c>
      <c r="M14" s="36" t="str">
        <f>VLOOKUP($B14,'D19KDN'!$B$7:$IN$65401,TH!M$2,0)</f>
        <v>P</v>
      </c>
      <c r="N14" s="36" t="str">
        <f>VLOOKUP($B14,'D19KDN'!$B$7:$IN$65401,TH!N$2,0)</f>
        <v>P</v>
      </c>
      <c r="O14" s="36">
        <f>VLOOKUP($B14,'D19KDN'!$B$7:$IN$65401,TH!O$2,0)</f>
        <v>7.3</v>
      </c>
      <c r="P14" s="36">
        <f>VLOOKUP($B14,'D19KDN'!$B$7:$IN$65401,TH!P$2,0)</f>
        <v>0</v>
      </c>
      <c r="Q14" s="36" t="str">
        <f>VLOOKUP($B14,'D19KDN'!$B$7:$IN$65401,TH!Q$2,0)</f>
        <v>P</v>
      </c>
      <c r="R14" s="36">
        <f>VLOOKUP($B14,'D19KDN'!$B$7:$IN$65401,TH!R$2,0)</f>
        <v>0</v>
      </c>
      <c r="S14" s="23" t="str">
        <f t="shared" si="0"/>
        <v>P</v>
      </c>
      <c r="T14" s="36">
        <f>VLOOKUP($B14,'D19KDN'!$B$7:$IN$65401,TH!T$2,0)</f>
        <v>0</v>
      </c>
      <c r="U14" s="36">
        <f>VLOOKUP($B14,'D19KDN'!$B$7:$IN$65401,TH!U$2,0)</f>
        <v>0</v>
      </c>
      <c r="V14" s="36">
        <f>VLOOKUP($B14,'D19KDN'!$B$7:$IN$65401,TH!V$2,0)</f>
        <v>0</v>
      </c>
      <c r="W14" s="36">
        <f>VLOOKUP($B14,'D19KDN'!$B$7:$IN$65401,TH!W$2,0)</f>
        <v>8.2</v>
      </c>
      <c r="X14" s="36">
        <f>VLOOKUP($B14,'D19KDN'!$B$7:$IN$65401,TH!X$2,0)</f>
        <v>8.3</v>
      </c>
      <c r="Y14" s="26">
        <f t="shared" si="1"/>
        <v>8.3</v>
      </c>
      <c r="Z14" s="26">
        <f t="shared" si="2"/>
        <v>8.2</v>
      </c>
      <c r="AA14" s="36" t="str">
        <f>VLOOKUP($B14,'D19KDN'!$B$7:$IN$65401,TH!AA$2,0)</f>
        <v>P</v>
      </c>
      <c r="AB14" s="36" t="str">
        <f>VLOOKUP($B14,'D19KDN'!$B$7:$IN$65401,TH!AB$2,0)</f>
        <v>P</v>
      </c>
      <c r="AC14" s="36" t="str">
        <f>VLOOKUP($B14,'D19KDN'!$B$7:$IN$65401,TH!AC$2,0)</f>
        <v>P</v>
      </c>
      <c r="AD14" s="36">
        <f>VLOOKUP($B14,'D19KDN'!$B$7:$IN$65401,TH!AD$2,0)</f>
        <v>7.4</v>
      </c>
      <c r="AE14" s="36" t="str">
        <f>VLOOKUP($B14,'D19KDN'!$B$7:$IN$65401,TH!AE$2,0)</f>
        <v>P</v>
      </c>
      <c r="AF14" s="36" t="str">
        <f>VLOOKUP($B14,'D19KDN'!$B$7:$IN$65401,TH!AF$2,0)</f>
        <v>P</v>
      </c>
      <c r="AG14" s="36" t="str">
        <f>VLOOKUP($B14,'D19KDN'!$B$7:$IN$65401,TH!AG$2,0)</f>
        <v>P</v>
      </c>
      <c r="AH14" s="36" t="str">
        <f>VLOOKUP($B14,'D19KDN'!$B$7:$IN$65401,TH!AH$2,0)</f>
        <v>P</v>
      </c>
      <c r="AI14" s="36" t="str">
        <f>VLOOKUP($B14,'D19KDN'!$B$7:$IN$65401,TH!AI$2,0)</f>
        <v>P</v>
      </c>
      <c r="AJ14" s="36" t="str">
        <f>VLOOKUP($B14,'D19KDN'!$B$7:$IN$65401,TH!AJ$2,0)</f>
        <v>P</v>
      </c>
      <c r="AK14" s="36" t="str">
        <f>VLOOKUP($B14,'D19KDN'!$B$7:$IN$65401,TH!AK$2,0)</f>
        <v>P</v>
      </c>
      <c r="AL14" s="36" t="str">
        <f>VLOOKUP($B14,'D19KDN'!$B$7:$IN$65401,TH!AL$2,0)</f>
        <v>P</v>
      </c>
      <c r="AM14" s="36" t="str">
        <f>VLOOKUP($B14,'D19KDN'!$B$7:$IN$65401,TH!AM$2,0)</f>
        <v>P</v>
      </c>
      <c r="AN14" s="36">
        <f>VLOOKUP($B14,'D19KDN'!$B$7:$IN$65401,TH!AN$2,0)</f>
        <v>7.6</v>
      </c>
      <c r="AO14" s="36">
        <f>VLOOKUP($B14,'D19KDN'!$B$7:$IN$65401,TH!AO$2,0)</f>
        <v>8.7</v>
      </c>
      <c r="AP14" s="36">
        <f>VLOOKUP($B14,'D19KDN'!$B$7:$IN$65401,TH!AP$2,0)</f>
        <v>8.4</v>
      </c>
      <c r="AQ14" s="36">
        <f>VLOOKUP($B14,'D19KDN'!$B$7:$IN$65401,TH!AQ$2,0)</f>
        <v>7.3</v>
      </c>
      <c r="AR14" s="36">
        <f>VLOOKUP($B14,'D19KDN'!$B$7:$IN$65401,TH!AR$2,0)</f>
        <v>8.1</v>
      </c>
      <c r="AS14" s="36">
        <f>VLOOKUP($B14,'D19KDN'!$B$7:$IN$65401,TH!AS$2,0)</f>
        <v>6.9</v>
      </c>
      <c r="AT14" s="36">
        <f>VLOOKUP($B14,'D19KDN'!$B$7:$IN$65401,TH!AT$2,0)</f>
        <v>6.9</v>
      </c>
      <c r="AU14" s="36">
        <f>VLOOKUP($B14,'D19KDN'!$B$7:$IN$65401,TH!AU$2,0)</f>
        <v>7.1</v>
      </c>
      <c r="AV14" s="36">
        <f>VLOOKUP($B14,'D19KDN'!$B$7:$IN$65401,TH!AV$2,0)</f>
        <v>0</v>
      </c>
      <c r="AW14" s="36">
        <f>VLOOKUP($B14,'D19KDN'!$B$7:$IN$65401,TH!AW$2,0)</f>
        <v>0</v>
      </c>
      <c r="AX14" s="36">
        <f>VLOOKUP($B14,'D19KDN'!$B$7:$IN$65401,TH!AX$2,0)</f>
        <v>0</v>
      </c>
      <c r="AY14" s="36">
        <f>VLOOKUP($B14,'D19KDN'!$B$7:$IN$65401,TH!AY$2,0)</f>
        <v>0</v>
      </c>
      <c r="AZ14" s="37">
        <f>VLOOKUP($B14,'D19KDN'!$B$7:$IN$65401,TH!AZ$2,0)</f>
        <v>51</v>
      </c>
      <c r="BA14" s="37">
        <f>VLOOKUP($B14,'D19KDN'!$B$7:$IN$65401,TH!BA$2,0)</f>
        <v>0</v>
      </c>
      <c r="BB14" s="36" t="str">
        <f>VLOOKUP($B14,'D19KDN'!$B$7:$IN$65401,TH!BB$2,0)</f>
        <v>P</v>
      </c>
      <c r="BC14" s="36" t="str">
        <f>VLOOKUP($B14,'D19KDN'!$B$7:$IN$65401,TH!BC$2,0)</f>
        <v>P</v>
      </c>
      <c r="BD14" s="36" t="str">
        <f>VLOOKUP($B14,'D19KDN'!$B$7:$IN$65401,TH!BD$2,0)</f>
        <v>P</v>
      </c>
      <c r="BE14" s="36">
        <f>VLOOKUP($B14,'D19KDN'!$B$7:$IN$65401,TH!BE$2,0)</f>
        <v>0</v>
      </c>
      <c r="BF14" s="36">
        <f>VLOOKUP($B14,'D19KDN'!$B$7:$IN$65401,TH!BF$2,0)</f>
        <v>0</v>
      </c>
      <c r="BG14" s="36">
        <f>VLOOKUP($B14,'D19KDN'!$B$7:$IN$65401,TH!BG$2,0)</f>
        <v>0</v>
      </c>
      <c r="BH14" s="36">
        <f>VLOOKUP($B14,'D19KDN'!$B$7:$IN$65401,TH!BH$2,0)</f>
        <v>0</v>
      </c>
      <c r="BI14" s="36">
        <f>VLOOKUP($B14,'D19KDN'!$B$7:$IN$65401,TH!BI$2,0)</f>
        <v>0</v>
      </c>
      <c r="BJ14" s="36">
        <f>VLOOKUP($B14,'D19KDN'!$B$7:$IN$65401,TH!BJ$2,0)</f>
        <v>7.4</v>
      </c>
      <c r="BK14" s="36">
        <f>VLOOKUP($B14,'D19KDN'!$B$7:$IN$65401,TH!BK$2,0)</f>
        <v>0</v>
      </c>
      <c r="BL14" s="36">
        <f>VLOOKUP($B14,'D19KDN'!$B$7:$IN$65401,TH!BL$2,0)</f>
        <v>0</v>
      </c>
      <c r="BM14" s="36">
        <f>VLOOKUP($B14,'D19KDN'!$B$7:$IN$65401,TH!BM$2,0)</f>
        <v>0</v>
      </c>
      <c r="BN14" s="36">
        <f>VLOOKUP($B14,'D19KDN'!$B$7:$IN$65401,TH!BN$2,0)</f>
        <v>0</v>
      </c>
      <c r="BO14" s="36">
        <f>VLOOKUP($B14,'D19KDN'!$B$7:$IN$65401,TH!BO$2,0)</f>
        <v>0</v>
      </c>
      <c r="BP14" s="36">
        <f>VLOOKUP($B14,'D19KDN'!$B$7:$IN$65401,TH!BP$2,0)</f>
        <v>7.1</v>
      </c>
      <c r="BQ14" s="37">
        <f>VLOOKUP($B14,'D19KDN'!$B$7:$IN$65401,TH!BQ$2,0)</f>
        <v>5</v>
      </c>
      <c r="BR14" s="37">
        <f>VLOOKUP($B14,'D19KDN'!$B$7:$IN$65401,TH!BR$2,0)</f>
        <v>0</v>
      </c>
      <c r="BS14" s="36" t="str">
        <f>VLOOKUP($B14,'D19KDN'!$B$7:$IN$65401,TH!BS$2,0)</f>
        <v>P</v>
      </c>
      <c r="BT14" s="36" t="str">
        <f>VLOOKUP($B14,'D19KDN'!$B$7:$IN$65401,TH!BT$2,0)</f>
        <v>P</v>
      </c>
      <c r="BU14" s="36">
        <f>VLOOKUP($B14,'D19KDN'!$B$7:$IN$65401,TH!BU$2,0)</f>
        <v>7.6</v>
      </c>
      <c r="BV14" s="36">
        <f>VLOOKUP($B14,'D19KDN'!$B$7:$IN$65401,TH!BV$2,0)</f>
        <v>7.9</v>
      </c>
      <c r="BW14" s="36" t="str">
        <f>VLOOKUP($B14,'D19KDN'!$B$7:$IN$65401,TH!BW$2,0)</f>
        <v>P</v>
      </c>
      <c r="BX14" s="36">
        <f>VLOOKUP($B14,'D19KDN'!$B$7:$IN$65401,TH!BX$2,0)</f>
        <v>8.7</v>
      </c>
      <c r="BY14" s="36" t="str">
        <f>VLOOKUP($B14,'D19KDN'!$B$7:$IN$65401,TH!BY$2,0)</f>
        <v>P</v>
      </c>
      <c r="BZ14" s="36">
        <f>VLOOKUP($B14,'D19KDN'!$B$7:$IN$65401,TH!BZ$2,0)</f>
        <v>8.1</v>
      </c>
      <c r="CA14" s="36" t="str">
        <f>VLOOKUP($B14,'D19KDN'!$B$7:$IN$65401,TH!CA$2,0)</f>
        <v>P</v>
      </c>
      <c r="CB14" s="36" t="str">
        <f>VLOOKUP($B14,'D19KDN'!$B$7:$IN$65401,TH!CB$2,0)</f>
        <v>P</v>
      </c>
      <c r="CC14" s="36" t="str">
        <f>VLOOKUP($B14,'D19KDN'!$B$7:$IN$65401,TH!CC$2,0)</f>
        <v>P</v>
      </c>
      <c r="CD14" s="36" t="str">
        <f>VLOOKUP($B14,'D19KDN'!$B$7:$IN$65401,TH!CD$2,0)</f>
        <v>P</v>
      </c>
      <c r="CE14" s="36">
        <f>VLOOKUP($B14,'D19KDN'!$B$7:$IN$65401,TH!CE$2,0)</f>
        <v>7.8</v>
      </c>
      <c r="CF14" s="36" t="str">
        <f>VLOOKUP($B14,'D19KDN'!$B$7:$IN$65401,TH!CF$2,0)</f>
        <v>P</v>
      </c>
      <c r="CG14" s="36">
        <f>VLOOKUP($B14,'D19KDN'!$B$7:$IN$65401,TH!CG$2,0)</f>
        <v>6.7</v>
      </c>
      <c r="CH14" s="36">
        <f>VLOOKUP($B14,'D19KDN'!$B$7:$IN$65401,TH!CH$2,0)</f>
        <v>0</v>
      </c>
      <c r="CI14" s="36" t="str">
        <f>VLOOKUP($B14,'D19KDN'!$B$7:$IN$65401,TH!CI$2,0)</f>
        <v>P</v>
      </c>
      <c r="CJ14" s="23" t="str">
        <f t="shared" si="3"/>
        <v>P</v>
      </c>
      <c r="CK14" s="36" t="str">
        <f>VLOOKUP($B14,'D19KDN'!$B$7:$IN$65401,TH!CK$2,0)</f>
        <v>P</v>
      </c>
      <c r="CL14" s="36" t="str">
        <f>VLOOKUP($B14,'D19KDN'!$B$7:$IN$65401,TH!CL$2,0)</f>
        <v>P</v>
      </c>
      <c r="CM14" s="36" t="str">
        <f>VLOOKUP($B14,'D19KDN'!$B$7:$IN$65401,TH!CM$2,0)</f>
        <v>P</v>
      </c>
      <c r="CN14" s="36">
        <f>VLOOKUP($B14,'D19KDN'!$B$7:$IN$65401,TH!CN$2,0)</f>
        <v>6</v>
      </c>
      <c r="CO14" s="36">
        <f>VLOOKUP($B14,'D19KDN'!$B$7:$IN$65401,TH!CO$2,0)</f>
        <v>8.6</v>
      </c>
      <c r="CP14" s="37">
        <f>VLOOKUP($B14,'D19KDN'!$B$7:$IN$65401,TH!CP$2,0)</f>
        <v>55</v>
      </c>
      <c r="CQ14" s="37">
        <f>VLOOKUP($B14,'D19KDN'!$B$7:$IN$65401,TH!CQ$2,0)</f>
        <v>0</v>
      </c>
      <c r="CR14" s="36" t="str">
        <f>VLOOKUP($B14,'D19KDN'!$B$7:$IN$65401,TH!CR$2,0)</f>
        <v>P</v>
      </c>
      <c r="CS14" s="36" t="str">
        <f>VLOOKUP($B14,'D19KDN'!$B$7:$IN$65401,TH!CS$2,0)</f>
        <v>P</v>
      </c>
      <c r="CT14" s="36" t="str">
        <f>VLOOKUP($B14,'D19KDN'!$B$7:$IN$65401,TH!CT$2,0)</f>
        <v>P</v>
      </c>
      <c r="CU14" s="36">
        <f>VLOOKUP($B14,'D19KDN'!$B$7:$IN$65401,TH!CU$2,0)</f>
        <v>0</v>
      </c>
      <c r="CV14" s="23" t="str">
        <f t="shared" si="4"/>
        <v>P</v>
      </c>
      <c r="CW14" s="36" t="str">
        <f>VLOOKUP($B14,'D19KDN'!$B$7:$IN$65401,TH!CW$2,0)</f>
        <v>P</v>
      </c>
      <c r="CX14" s="36" t="str">
        <f>VLOOKUP($B14,'D19KDN'!$B$7:$IN$65401,TH!CX$2,0)</f>
        <v>P</v>
      </c>
      <c r="CY14" s="23" t="str">
        <f t="shared" si="5"/>
        <v>P</v>
      </c>
      <c r="CZ14" s="36">
        <f>VLOOKUP($B14,'D19KDN'!$B$7:$IN$65401,TH!CZ$2,0)</f>
        <v>0</v>
      </c>
      <c r="DA14" s="36">
        <f>VLOOKUP($B14,'D19KDN'!$B$7:$IN$65401,TH!DA$2,0)</f>
        <v>5.8</v>
      </c>
      <c r="DB14" s="23">
        <f t="shared" si="6"/>
        <v>5.8</v>
      </c>
      <c r="DC14" s="36" t="str">
        <f>VLOOKUP($B14,'D19KDN'!$B$7:$IN$65401,TH!DC$2,0)</f>
        <v>P</v>
      </c>
      <c r="DD14" s="36">
        <f>VLOOKUP($B14,'D19KDN'!$B$7:$IN$65401,TH!DD$2,0)</f>
        <v>8.2</v>
      </c>
      <c r="DE14" s="36" t="str">
        <f>VLOOKUP($B14,'D19KDN'!$B$7:$IN$65401,TH!DE$2,0)</f>
        <v>P</v>
      </c>
      <c r="DF14" s="36" t="str">
        <f>VLOOKUP($B14,'D19KDN'!$B$7:$IN$65401,TH!DF$2,0)</f>
        <v>P</v>
      </c>
      <c r="DG14" s="36">
        <f>VLOOKUP($B14,'D19KDN'!$B$7:$IN$65401,TH!DG$2,0)</f>
        <v>6.7</v>
      </c>
      <c r="DH14" s="36">
        <f>VLOOKUP($B14,'D19KDN'!$B$7:$IN$65401,TH!DH$2,0)</f>
        <v>8.8</v>
      </c>
      <c r="DI14" s="36">
        <f>VLOOKUP($B14,'D19KDN'!$B$7:$IN$65401,TH!DI$2,0)</f>
        <v>7.6</v>
      </c>
      <c r="DJ14" s="36">
        <f>VLOOKUP($B14,'D19KDN'!$B$7:$IN$65401,TH!DJ$2,0)</f>
        <v>0</v>
      </c>
      <c r="DK14" s="36">
        <f>VLOOKUP($B14,'D19KDN'!$B$7:$IN$65401,TH!DK$2,0)</f>
        <v>0</v>
      </c>
      <c r="DL14" s="26">
        <f t="shared" si="7"/>
        <v>0</v>
      </c>
      <c r="DM14" s="37">
        <f>VLOOKUP($B14,'D19KDN'!$B$7:$IN$65401,TH!DM$2,0)</f>
        <v>30</v>
      </c>
      <c r="DN14" s="37">
        <f>VLOOKUP($B14,'D19KDN'!$B$7:$IN$65401,TH!DN$2,0)</f>
        <v>5</v>
      </c>
      <c r="DO14" s="37">
        <f>VLOOKUP($B14,'D19KDN'!$B$7:$IN$65401,TH!DO$2,0)</f>
        <v>0</v>
      </c>
      <c r="DP14" s="37">
        <f>VLOOKUP($B14,'D19KDN'!$B$7:$IN$65401,TH!DP$2,0)</f>
        <v>5</v>
      </c>
      <c r="DQ14" s="37">
        <f>VLOOKUP($B14,'D19KDN'!$B$7:$IN$65401,TH!DQ$2,0)</f>
        <v>141</v>
      </c>
      <c r="DR14" s="37">
        <f>VLOOKUP($B14,'D19KDN'!$B$7:$IN$65401,TH!DR$2,0)</f>
        <v>5</v>
      </c>
      <c r="DS14" s="37">
        <f>VLOOKUP($B14,'D19KDN'!$B$7:$IN$65401,TH!DS$2,0)</f>
        <v>138</v>
      </c>
      <c r="DT14" s="31">
        <f t="shared" si="8"/>
        <v>136</v>
      </c>
      <c r="DU14" s="31">
        <f t="shared" si="15"/>
        <v>0</v>
      </c>
      <c r="DV14" s="31">
        <f t="shared" si="9"/>
        <v>133</v>
      </c>
      <c r="DW14" s="31">
        <f t="shared" si="10"/>
        <v>136</v>
      </c>
      <c r="DX14" s="35">
        <f t="shared" si="11"/>
        <v>2.85</v>
      </c>
      <c r="DY14" s="7"/>
      <c r="DZ14" s="33">
        <f t="shared" si="12"/>
        <v>0</v>
      </c>
      <c r="EA14" s="7"/>
      <c r="EB14" s="7"/>
      <c r="EC14" s="35">
        <f t="shared" si="13"/>
        <v>2.75</v>
      </c>
      <c r="ED14" s="37">
        <f>VLOOKUP($B14,'D19KDN'!$B$7:$IN$65401,TH!ED$2,0)</f>
        <v>52</v>
      </c>
      <c r="EE14" s="47">
        <f>VLOOKUP($B14,'D19KDN'!$B$7:$IN$65401,TH!EE$2,0)</f>
        <v>7.48</v>
      </c>
      <c r="EF14" s="47">
        <f>VLOOKUP($B14,'D19KDN'!$B$7:$IN$65401,TH!EF$2,0)</f>
        <v>3.17</v>
      </c>
      <c r="EG14" s="38">
        <f>VLOOKUP($B14,'D19KDN'!$B$7:$IN$65401,TH!EG$2,0)</f>
        <v>0</v>
      </c>
      <c r="EH14" s="10">
        <f t="shared" si="14"/>
        <v>87</v>
      </c>
      <c r="EI14" s="10"/>
      <c r="EJ14" s="46">
        <f t="shared" si="17"/>
        <v>8.5</v>
      </c>
    </row>
    <row r="15" spans="1:140" ht="16.5" customHeight="1">
      <c r="A15" s="10">
        <f t="shared" si="16"/>
        <v>2</v>
      </c>
      <c r="B15" s="2">
        <v>1921255426</v>
      </c>
      <c r="C15" s="2" t="s">
        <v>3</v>
      </c>
      <c r="D15" s="2" t="s">
        <v>29</v>
      </c>
      <c r="E15" s="2" t="s">
        <v>43</v>
      </c>
      <c r="F15" s="2" t="s">
        <v>59</v>
      </c>
      <c r="G15" s="2" t="s">
        <v>85</v>
      </c>
      <c r="H15" s="2" t="s">
        <v>90</v>
      </c>
      <c r="I15" s="36">
        <f>VLOOKUP($B15,'D19KDN'!$B$7:$IN$65401,TH!I$2,0)</f>
        <v>7</v>
      </c>
      <c r="J15" s="36">
        <f>VLOOKUP($B15,'D19KDN'!$B$7:$IN$65401,TH!J$2,0)</f>
        <v>6.6</v>
      </c>
      <c r="K15" s="36">
        <f>VLOOKUP($B15,'D19KDN'!$B$7:$IN$65401,TH!K$2,0)</f>
        <v>4</v>
      </c>
      <c r="L15" s="36" t="str">
        <f>VLOOKUP($B15,'D19KDN'!$B$7:$IN$65401,TH!L$2,0)</f>
        <v>P</v>
      </c>
      <c r="M15" s="36">
        <f>VLOOKUP($B15,'D19KDN'!$B$7:$IN$65401,TH!M$2,0)</f>
        <v>8.3</v>
      </c>
      <c r="N15" s="36" t="str">
        <f>VLOOKUP($B15,'D19KDN'!$B$7:$IN$65401,TH!N$2,0)</f>
        <v>P</v>
      </c>
      <c r="O15" s="36" t="str">
        <f>VLOOKUP($B15,'D19KDN'!$B$7:$IN$65401,TH!O$2,0)</f>
        <v>P</v>
      </c>
      <c r="P15" s="36">
        <f>VLOOKUP($B15,'D19KDN'!$B$7:$IN$65401,TH!P$2,0)</f>
        <v>0</v>
      </c>
      <c r="Q15" s="36" t="str">
        <f>VLOOKUP($B15,'D19KDN'!$B$7:$IN$65401,TH!Q$2,0)</f>
        <v>P</v>
      </c>
      <c r="R15" s="36">
        <f>VLOOKUP($B15,'D19KDN'!$B$7:$IN$65401,TH!R$2,0)</f>
        <v>0</v>
      </c>
      <c r="S15" s="23" t="str">
        <f t="shared" si="0"/>
        <v>P</v>
      </c>
      <c r="T15" s="36">
        <f>VLOOKUP($B15,'D19KDN'!$B$7:$IN$65401,TH!T$2,0)</f>
        <v>0</v>
      </c>
      <c r="U15" s="36">
        <f>VLOOKUP($B15,'D19KDN'!$B$7:$IN$65401,TH!U$2,0)</f>
        <v>0</v>
      </c>
      <c r="V15" s="36">
        <f>VLOOKUP($B15,'D19KDN'!$B$7:$IN$65401,TH!V$2,0)</f>
        <v>0</v>
      </c>
      <c r="W15" s="36">
        <f>VLOOKUP($B15,'D19KDN'!$B$7:$IN$65401,TH!W$2,0)</f>
        <v>7.5</v>
      </c>
      <c r="X15" s="36">
        <f>VLOOKUP($B15,'D19KDN'!$B$7:$IN$65401,TH!X$2,0)</f>
        <v>8.1</v>
      </c>
      <c r="Y15" s="26">
        <f t="shared" si="1"/>
        <v>8.1</v>
      </c>
      <c r="Z15" s="26">
        <f t="shared" si="2"/>
        <v>7.5</v>
      </c>
      <c r="AA15" s="36">
        <f>VLOOKUP($B15,'D19KDN'!$B$7:$IN$65401,TH!AA$2,0)</f>
        <v>8.1</v>
      </c>
      <c r="AB15" s="36" t="str">
        <f>VLOOKUP($B15,'D19KDN'!$B$7:$IN$65401,TH!AB$2,0)</f>
        <v>P</v>
      </c>
      <c r="AC15" s="36" t="str">
        <f>VLOOKUP($B15,'D19KDN'!$B$7:$IN$65401,TH!AC$2,0)</f>
        <v>P</v>
      </c>
      <c r="AD15" s="36" t="str">
        <f>VLOOKUP($B15,'D19KDN'!$B$7:$IN$65401,TH!AD$2,0)</f>
        <v>P</v>
      </c>
      <c r="AE15" s="36" t="str">
        <f>VLOOKUP($B15,'D19KDN'!$B$7:$IN$65401,TH!AE$2,0)</f>
        <v>P</v>
      </c>
      <c r="AF15" s="36" t="str">
        <f>VLOOKUP($B15,'D19KDN'!$B$7:$IN$65401,TH!AF$2,0)</f>
        <v>P</v>
      </c>
      <c r="AG15" s="36" t="str">
        <f>VLOOKUP($B15,'D19KDN'!$B$7:$IN$65401,TH!AG$2,0)</f>
        <v>P</v>
      </c>
      <c r="AH15" s="36" t="str">
        <f>VLOOKUP($B15,'D19KDN'!$B$7:$IN$65401,TH!AH$2,0)</f>
        <v>P</v>
      </c>
      <c r="AI15" s="36" t="str">
        <f>VLOOKUP($B15,'D19KDN'!$B$7:$IN$65401,TH!AI$2,0)</f>
        <v>P</v>
      </c>
      <c r="AJ15" s="36" t="str">
        <f>VLOOKUP($B15,'D19KDN'!$B$7:$IN$65401,TH!AJ$2,0)</f>
        <v>P</v>
      </c>
      <c r="AK15" s="36" t="str">
        <f>VLOOKUP($B15,'D19KDN'!$B$7:$IN$65401,TH!AK$2,0)</f>
        <v>P</v>
      </c>
      <c r="AL15" s="36" t="str">
        <f>VLOOKUP($B15,'D19KDN'!$B$7:$IN$65401,TH!AL$2,0)</f>
        <v>P</v>
      </c>
      <c r="AM15" s="36" t="str">
        <f>VLOOKUP($B15,'D19KDN'!$B$7:$IN$65401,TH!AM$2,0)</f>
        <v>P</v>
      </c>
      <c r="AN15" s="36">
        <f>VLOOKUP($B15,'D19KDN'!$B$7:$IN$65401,TH!AN$2,0)</f>
        <v>8.2</v>
      </c>
      <c r="AO15" s="36">
        <f>VLOOKUP($B15,'D19KDN'!$B$7:$IN$65401,TH!AO$2,0)</f>
        <v>8.3</v>
      </c>
      <c r="AP15" s="36">
        <f>VLOOKUP($B15,'D19KDN'!$B$7:$IN$65401,TH!AP$2,0)</f>
        <v>8.8</v>
      </c>
      <c r="AQ15" s="36">
        <f>VLOOKUP($B15,'D19KDN'!$B$7:$IN$65401,TH!AQ$2,0)</f>
        <v>6.6</v>
      </c>
      <c r="AR15" s="36">
        <f>VLOOKUP($B15,'D19KDN'!$B$7:$IN$65401,TH!AR$2,0)</f>
        <v>8.7</v>
      </c>
      <c r="AS15" s="36">
        <f>VLOOKUP($B15,'D19KDN'!$B$7:$IN$65401,TH!AS$2,0)</f>
        <v>6.2</v>
      </c>
      <c r="AT15" s="36">
        <f>VLOOKUP($B15,'D19KDN'!$B$7:$IN$65401,TH!AT$2,0)</f>
        <v>8.3</v>
      </c>
      <c r="AU15" s="36">
        <f>VLOOKUP($B15,'D19KDN'!$B$7:$IN$65401,TH!AU$2,0)</f>
        <v>7.2</v>
      </c>
      <c r="AV15" s="36">
        <f>VLOOKUP($B15,'D19KDN'!$B$7:$IN$65401,TH!AV$2,0)</f>
        <v>0</v>
      </c>
      <c r="AW15" s="36">
        <f>VLOOKUP($B15,'D19KDN'!$B$7:$IN$65401,TH!AW$2,0)</f>
        <v>0</v>
      </c>
      <c r="AX15" s="36">
        <f>VLOOKUP($B15,'D19KDN'!$B$7:$IN$65401,TH!AX$2,0)</f>
        <v>0</v>
      </c>
      <c r="AY15" s="36">
        <f>VLOOKUP($B15,'D19KDN'!$B$7:$IN$65401,TH!AY$2,0)</f>
        <v>0</v>
      </c>
      <c r="AZ15" s="37">
        <f>VLOOKUP($B15,'D19KDN'!$B$7:$IN$65401,TH!AZ$2,0)</f>
        <v>51</v>
      </c>
      <c r="BA15" s="37">
        <f>VLOOKUP($B15,'D19KDN'!$B$7:$IN$65401,TH!BA$2,0)</f>
        <v>0</v>
      </c>
      <c r="BB15" s="36" t="str">
        <f>VLOOKUP($B15,'D19KDN'!$B$7:$IN$65401,TH!BB$2,0)</f>
        <v>P</v>
      </c>
      <c r="BC15" s="36" t="str">
        <f>VLOOKUP($B15,'D19KDN'!$B$7:$IN$65401,TH!BC$2,0)</f>
        <v>P</v>
      </c>
      <c r="BD15" s="36" t="str">
        <f>VLOOKUP($B15,'D19KDN'!$B$7:$IN$65401,TH!BD$2,0)</f>
        <v>P</v>
      </c>
      <c r="BE15" s="36">
        <f>VLOOKUP($B15,'D19KDN'!$B$7:$IN$65401,TH!BE$2,0)</f>
        <v>0</v>
      </c>
      <c r="BF15" s="36">
        <f>VLOOKUP($B15,'D19KDN'!$B$7:$IN$65401,TH!BF$2,0)</f>
        <v>0</v>
      </c>
      <c r="BG15" s="36">
        <f>VLOOKUP($B15,'D19KDN'!$B$7:$IN$65401,TH!BG$2,0)</f>
        <v>0</v>
      </c>
      <c r="BH15" s="36">
        <f>VLOOKUP($B15,'D19KDN'!$B$7:$IN$65401,TH!BH$2,0)</f>
        <v>0</v>
      </c>
      <c r="BI15" s="36">
        <f>VLOOKUP($B15,'D19KDN'!$B$7:$IN$65401,TH!BI$2,0)</f>
        <v>0</v>
      </c>
      <c r="BJ15" s="36">
        <f>VLOOKUP($B15,'D19KDN'!$B$7:$IN$65401,TH!BJ$2,0)</f>
        <v>9.3</v>
      </c>
      <c r="BK15" s="36">
        <f>VLOOKUP($B15,'D19KDN'!$B$7:$IN$65401,TH!BK$2,0)</f>
        <v>0</v>
      </c>
      <c r="BL15" s="36">
        <f>VLOOKUP($B15,'D19KDN'!$B$7:$IN$65401,TH!BL$2,0)</f>
        <v>0</v>
      </c>
      <c r="BM15" s="36">
        <f>VLOOKUP($B15,'D19KDN'!$B$7:$IN$65401,TH!BM$2,0)</f>
        <v>0</v>
      </c>
      <c r="BN15" s="36">
        <f>VLOOKUP($B15,'D19KDN'!$B$7:$IN$65401,TH!BN$2,0)</f>
        <v>0</v>
      </c>
      <c r="BO15" s="36">
        <f>VLOOKUP($B15,'D19KDN'!$B$7:$IN$65401,TH!BO$2,0)</f>
        <v>0</v>
      </c>
      <c r="BP15" s="36">
        <f>VLOOKUP($B15,'D19KDN'!$B$7:$IN$65401,TH!BP$2,0)</f>
        <v>6.8</v>
      </c>
      <c r="BQ15" s="37">
        <f>VLOOKUP($B15,'D19KDN'!$B$7:$IN$65401,TH!BQ$2,0)</f>
        <v>5</v>
      </c>
      <c r="BR15" s="37">
        <f>VLOOKUP($B15,'D19KDN'!$B$7:$IN$65401,TH!BR$2,0)</f>
        <v>0</v>
      </c>
      <c r="BS15" s="36" t="str">
        <f>VLOOKUP($B15,'D19KDN'!$B$7:$IN$65401,TH!BS$2,0)</f>
        <v>P</v>
      </c>
      <c r="BT15" s="36" t="str">
        <f>VLOOKUP($B15,'D19KDN'!$B$7:$IN$65401,TH!BT$2,0)</f>
        <v>P</v>
      </c>
      <c r="BU15" s="36">
        <f>VLOOKUP($B15,'D19KDN'!$B$7:$IN$65401,TH!BU$2,0)</f>
        <v>7.1</v>
      </c>
      <c r="BV15" s="36">
        <f>VLOOKUP($B15,'D19KDN'!$B$7:$IN$65401,TH!BV$2,0)</f>
        <v>8.8</v>
      </c>
      <c r="BW15" s="36" t="str">
        <f>VLOOKUP($B15,'D19KDN'!$B$7:$IN$65401,TH!BW$2,0)</f>
        <v>P</v>
      </c>
      <c r="BX15" s="36" t="str">
        <f>VLOOKUP($B15,'D19KDN'!$B$7:$IN$65401,TH!BX$2,0)</f>
        <v>P</v>
      </c>
      <c r="BY15" s="36" t="str">
        <f>VLOOKUP($B15,'D19KDN'!$B$7:$IN$65401,TH!BY$2,0)</f>
        <v>P</v>
      </c>
      <c r="BZ15" s="36">
        <f>VLOOKUP($B15,'D19KDN'!$B$7:$IN$65401,TH!BZ$2,0)</f>
        <v>6.1</v>
      </c>
      <c r="CA15" s="36" t="str">
        <f>VLOOKUP($B15,'D19KDN'!$B$7:$IN$65401,TH!CA$2,0)</f>
        <v>P</v>
      </c>
      <c r="CB15" s="36">
        <f>VLOOKUP($B15,'D19KDN'!$B$7:$IN$65401,TH!CB$2,0)</f>
        <v>7.5</v>
      </c>
      <c r="CC15" s="36" t="str">
        <f>VLOOKUP($B15,'D19KDN'!$B$7:$IN$65401,TH!CC$2,0)</f>
        <v>P</v>
      </c>
      <c r="CD15" s="36" t="str">
        <f>VLOOKUP($B15,'D19KDN'!$B$7:$IN$65401,TH!CD$2,0)</f>
        <v>P</v>
      </c>
      <c r="CE15" s="36">
        <f>VLOOKUP($B15,'D19KDN'!$B$7:$IN$65401,TH!CE$2,0)</f>
        <v>7.1</v>
      </c>
      <c r="CF15" s="36">
        <f>VLOOKUP($B15,'D19KDN'!$B$7:$IN$65401,TH!CF$2,0)</f>
        <v>5.7</v>
      </c>
      <c r="CG15" s="36" t="str">
        <f>VLOOKUP($B15,'D19KDN'!$B$7:$IN$65401,TH!CG$2,0)</f>
        <v>P</v>
      </c>
      <c r="CH15" s="36">
        <f>VLOOKUP($B15,'D19KDN'!$B$7:$IN$65401,TH!CH$2,0)</f>
        <v>0</v>
      </c>
      <c r="CI15" s="36">
        <f>VLOOKUP($B15,'D19KDN'!$B$7:$IN$65401,TH!CI$2,0)</f>
        <v>8.4</v>
      </c>
      <c r="CJ15" s="23">
        <f t="shared" si="3"/>
        <v>8.4</v>
      </c>
      <c r="CK15" s="36">
        <f>VLOOKUP($B15,'D19KDN'!$B$7:$IN$65401,TH!CK$2,0)</f>
        <v>6.9</v>
      </c>
      <c r="CL15" s="36" t="str">
        <f>VLOOKUP($B15,'D19KDN'!$B$7:$IN$65401,TH!CL$2,0)</f>
        <v>P</v>
      </c>
      <c r="CM15" s="36" t="str">
        <f>VLOOKUP($B15,'D19KDN'!$B$7:$IN$65401,TH!CM$2,0)</f>
        <v>P</v>
      </c>
      <c r="CN15" s="36" t="str">
        <f>VLOOKUP($B15,'D19KDN'!$B$7:$IN$65401,TH!CN$2,0)</f>
        <v>P</v>
      </c>
      <c r="CO15" s="36">
        <f>VLOOKUP($B15,'D19KDN'!$B$7:$IN$65401,TH!CO$2,0)</f>
        <v>9</v>
      </c>
      <c r="CP15" s="37">
        <f>VLOOKUP($B15,'D19KDN'!$B$7:$IN$65401,TH!CP$2,0)</f>
        <v>55</v>
      </c>
      <c r="CQ15" s="37">
        <f>VLOOKUP($B15,'D19KDN'!$B$7:$IN$65401,TH!CQ$2,0)</f>
        <v>0</v>
      </c>
      <c r="CR15" s="36" t="str">
        <f>VLOOKUP($B15,'D19KDN'!$B$7:$IN$65401,TH!CR$2,0)</f>
        <v>P</v>
      </c>
      <c r="CS15" s="36">
        <f>VLOOKUP($B15,'D19KDN'!$B$7:$IN$65401,TH!CS$2,0)</f>
        <v>0</v>
      </c>
      <c r="CT15" s="36">
        <f>VLOOKUP($B15,'D19KDN'!$B$7:$IN$65401,TH!CT$2,0)</f>
        <v>0</v>
      </c>
      <c r="CU15" s="36">
        <f>VLOOKUP($B15,'D19KDN'!$B$7:$IN$65401,TH!CU$2,0)</f>
        <v>0</v>
      </c>
      <c r="CV15" s="23" t="str">
        <f t="shared" si="4"/>
        <v>P</v>
      </c>
      <c r="CW15" s="36">
        <f>VLOOKUP($B15,'D19KDN'!$B$7:$IN$65401,TH!CW$2,0)</f>
        <v>0</v>
      </c>
      <c r="CX15" s="36" t="str">
        <f>VLOOKUP($B15,'D19KDN'!$B$7:$IN$65401,TH!CX$2,0)</f>
        <v>P</v>
      </c>
      <c r="CY15" s="23" t="str">
        <f t="shared" si="5"/>
        <v>P</v>
      </c>
      <c r="CZ15" s="36">
        <f>VLOOKUP($B15,'D19KDN'!$B$7:$IN$65401,TH!CZ$2,0)</f>
        <v>0</v>
      </c>
      <c r="DA15" s="36">
        <f>VLOOKUP($B15,'D19KDN'!$B$7:$IN$65401,TH!DA$2,0)</f>
        <v>7.4</v>
      </c>
      <c r="DB15" s="23">
        <f t="shared" si="6"/>
        <v>7.4</v>
      </c>
      <c r="DC15" s="36" t="str">
        <f>VLOOKUP($B15,'D19KDN'!$B$7:$IN$65401,TH!DC$2,0)</f>
        <v>P</v>
      </c>
      <c r="DD15" s="36">
        <f>VLOOKUP($B15,'D19KDN'!$B$7:$IN$65401,TH!DD$2,0)</f>
        <v>8.9</v>
      </c>
      <c r="DE15" s="36" t="str">
        <f>VLOOKUP($B15,'D19KDN'!$B$7:$IN$65401,TH!DE$2,0)</f>
        <v>P</v>
      </c>
      <c r="DF15" s="36" t="str">
        <f>VLOOKUP($B15,'D19KDN'!$B$7:$IN$65401,TH!DF$2,0)</f>
        <v>P</v>
      </c>
      <c r="DG15" s="36">
        <f>VLOOKUP($B15,'D19KDN'!$B$7:$IN$65401,TH!DG$2,0)</f>
        <v>6.8</v>
      </c>
      <c r="DH15" s="36">
        <f>VLOOKUP($B15,'D19KDN'!$B$7:$IN$65401,TH!DH$2,0)</f>
        <v>8.5</v>
      </c>
      <c r="DI15" s="36">
        <f>VLOOKUP($B15,'D19KDN'!$B$7:$IN$65401,TH!DI$2,0)</f>
        <v>8</v>
      </c>
      <c r="DJ15" s="36">
        <f>VLOOKUP($B15,'D19KDN'!$B$7:$IN$65401,TH!DJ$2,0)</f>
        <v>0</v>
      </c>
      <c r="DK15" s="36">
        <f>VLOOKUP($B15,'D19KDN'!$B$7:$IN$65401,TH!DK$2,0)</f>
        <v>0</v>
      </c>
      <c r="DL15" s="26">
        <f t="shared" si="7"/>
        <v>0</v>
      </c>
      <c r="DM15" s="37">
        <f>VLOOKUP($B15,'D19KDN'!$B$7:$IN$65401,TH!DM$2,0)</f>
        <v>23</v>
      </c>
      <c r="DN15" s="37">
        <f>VLOOKUP($B15,'D19KDN'!$B$7:$IN$65401,TH!DN$2,0)</f>
        <v>5</v>
      </c>
      <c r="DO15" s="37">
        <f>VLOOKUP($B15,'D19KDN'!$B$7:$IN$65401,TH!DO$2,0)</f>
        <v>0</v>
      </c>
      <c r="DP15" s="37">
        <f>VLOOKUP($B15,'D19KDN'!$B$7:$IN$65401,TH!DP$2,0)</f>
        <v>5</v>
      </c>
      <c r="DQ15" s="37">
        <f>VLOOKUP($B15,'D19KDN'!$B$7:$IN$65401,TH!DQ$2,0)</f>
        <v>134</v>
      </c>
      <c r="DR15" s="37">
        <f>VLOOKUP($B15,'D19KDN'!$B$7:$IN$65401,TH!DR$2,0)</f>
        <v>5</v>
      </c>
      <c r="DS15" s="37">
        <f>VLOOKUP($B15,'D19KDN'!$B$7:$IN$65401,TH!DS$2,0)</f>
        <v>138</v>
      </c>
      <c r="DT15" s="31">
        <f t="shared" si="8"/>
        <v>129</v>
      </c>
      <c r="DU15" s="31">
        <f t="shared" si="15"/>
        <v>0</v>
      </c>
      <c r="DV15" s="31">
        <f t="shared" si="9"/>
        <v>133</v>
      </c>
      <c r="DW15" s="31">
        <f t="shared" si="10"/>
        <v>129</v>
      </c>
      <c r="DX15" s="35">
        <f t="shared" si="11"/>
        <v>3.47</v>
      </c>
      <c r="DY15" s="7"/>
      <c r="DZ15" s="33">
        <f t="shared" si="12"/>
        <v>0</v>
      </c>
      <c r="EA15" s="7"/>
      <c r="EB15" s="7"/>
      <c r="EC15" s="35">
        <f t="shared" si="13"/>
        <v>3.34</v>
      </c>
      <c r="ED15" s="37">
        <f>VLOOKUP($B15,'D19KDN'!$B$7:$IN$65401,TH!ED$2,0)</f>
        <v>60</v>
      </c>
      <c r="EE15" s="47">
        <f>VLOOKUP($B15,'D19KDN'!$B$7:$IN$65401,TH!EE$2,0)</f>
        <v>7.42</v>
      </c>
      <c r="EF15" s="47">
        <f>VLOOKUP($B15,'D19KDN'!$B$7:$IN$65401,TH!EF$2,0)</f>
        <v>3.14</v>
      </c>
      <c r="EG15" s="38">
        <f>VLOOKUP($B15,'D19KDN'!$B$7:$IN$65401,TH!EG$2,0)</f>
        <v>0</v>
      </c>
      <c r="EH15" s="10">
        <f t="shared" si="14"/>
        <v>67</v>
      </c>
      <c r="EI15" s="10"/>
      <c r="EJ15" s="46">
        <f t="shared" si="17"/>
        <v>7.55</v>
      </c>
    </row>
    <row r="16" spans="1:140" ht="16.5" customHeight="1">
      <c r="A16" s="10">
        <f t="shared" si="16"/>
        <v>3</v>
      </c>
      <c r="B16" s="2">
        <v>161325796</v>
      </c>
      <c r="C16" s="2" t="s">
        <v>6</v>
      </c>
      <c r="D16" s="2" t="s">
        <v>32</v>
      </c>
      <c r="E16" s="2" t="s">
        <v>49</v>
      </c>
      <c r="F16" s="2" t="s">
        <v>68</v>
      </c>
      <c r="G16" s="2" t="s">
        <v>39</v>
      </c>
      <c r="H16" s="2" t="s">
        <v>90</v>
      </c>
      <c r="I16" s="36" t="str">
        <f>VLOOKUP($B16,'D19KDN'!$B$7:$IN$65401,TH!I$2,0)</f>
        <v>P</v>
      </c>
      <c r="J16" s="36" t="str">
        <f>VLOOKUP($B16,'D19KDN'!$B$7:$IN$65401,TH!J$2,0)</f>
        <v>P</v>
      </c>
      <c r="K16" s="36">
        <f>VLOOKUP($B16,'D19KDN'!$B$7:$IN$65401,TH!K$2,0)</f>
        <v>6.6</v>
      </c>
      <c r="L16" s="36" t="str">
        <f>VLOOKUP($B16,'D19KDN'!$B$7:$IN$65401,TH!L$2,0)</f>
        <v>P</v>
      </c>
      <c r="M16" s="36" t="str">
        <f>VLOOKUP($B16,'D19KDN'!$B$7:$IN$65401,TH!M$2,0)</f>
        <v>P</v>
      </c>
      <c r="N16" s="36" t="str">
        <f>VLOOKUP($B16,'D19KDN'!$B$7:$IN$65401,TH!N$2,0)</f>
        <v>P</v>
      </c>
      <c r="O16" s="36">
        <f>VLOOKUP($B16,'D19KDN'!$B$7:$IN$65401,TH!O$2,0)</f>
        <v>7</v>
      </c>
      <c r="P16" s="36">
        <f>VLOOKUP($B16,'D19KDN'!$B$7:$IN$65401,TH!P$2,0)</f>
        <v>0</v>
      </c>
      <c r="Q16" s="36" t="str">
        <f>VLOOKUP($B16,'D19KDN'!$B$7:$IN$65401,TH!Q$2,0)</f>
        <v>P</v>
      </c>
      <c r="R16" s="36">
        <f>VLOOKUP($B16,'D19KDN'!$B$7:$IN$65401,TH!R$2,0)</f>
        <v>0</v>
      </c>
      <c r="S16" s="23" t="str">
        <f t="shared" si="0"/>
        <v>P</v>
      </c>
      <c r="T16" s="36">
        <f>VLOOKUP($B16,'D19KDN'!$B$7:$IN$65401,TH!T$2,0)</f>
        <v>0</v>
      </c>
      <c r="U16" s="36">
        <f>VLOOKUP($B16,'D19KDN'!$B$7:$IN$65401,TH!U$2,0)</f>
        <v>0</v>
      </c>
      <c r="V16" s="36">
        <f>VLOOKUP($B16,'D19KDN'!$B$7:$IN$65401,TH!V$2,0)</f>
        <v>0</v>
      </c>
      <c r="W16" s="36">
        <f>VLOOKUP($B16,'D19KDN'!$B$7:$IN$65401,TH!W$2,0)</f>
        <v>8.6</v>
      </c>
      <c r="X16" s="36">
        <f>VLOOKUP($B16,'D19KDN'!$B$7:$IN$65401,TH!X$2,0)</f>
        <v>8.9</v>
      </c>
      <c r="Y16" s="26">
        <f t="shared" si="1"/>
        <v>8.9</v>
      </c>
      <c r="Z16" s="26">
        <f t="shared" si="2"/>
        <v>8.6</v>
      </c>
      <c r="AA16" s="36" t="str">
        <f>VLOOKUP($B16,'D19KDN'!$B$7:$IN$65401,TH!AA$2,0)</f>
        <v>P</v>
      </c>
      <c r="AB16" s="36" t="str">
        <f>VLOOKUP($B16,'D19KDN'!$B$7:$IN$65401,TH!AB$2,0)</f>
        <v>P</v>
      </c>
      <c r="AC16" s="36" t="str">
        <f>VLOOKUP($B16,'D19KDN'!$B$7:$IN$65401,TH!AC$2,0)</f>
        <v>P</v>
      </c>
      <c r="AD16" s="36">
        <f>VLOOKUP($B16,'D19KDN'!$B$7:$IN$65401,TH!AD$2,0)</f>
        <v>7.2</v>
      </c>
      <c r="AE16" s="36" t="str">
        <f>VLOOKUP($B16,'D19KDN'!$B$7:$IN$65401,TH!AE$2,0)</f>
        <v>P</v>
      </c>
      <c r="AF16" s="36" t="str">
        <f>VLOOKUP($B16,'D19KDN'!$B$7:$IN$65401,TH!AF$2,0)</f>
        <v>P</v>
      </c>
      <c r="AG16" s="36" t="str">
        <f>VLOOKUP($B16,'D19KDN'!$B$7:$IN$65401,TH!AG$2,0)</f>
        <v>P</v>
      </c>
      <c r="AH16" s="36" t="str">
        <f>VLOOKUP($B16,'D19KDN'!$B$7:$IN$65401,TH!AH$2,0)</f>
        <v>P</v>
      </c>
      <c r="AI16" s="36" t="str">
        <f>VLOOKUP($B16,'D19KDN'!$B$7:$IN$65401,TH!AI$2,0)</f>
        <v>P</v>
      </c>
      <c r="AJ16" s="36" t="str">
        <f>VLOOKUP($B16,'D19KDN'!$B$7:$IN$65401,TH!AJ$2,0)</f>
        <v>P</v>
      </c>
      <c r="AK16" s="36" t="str">
        <f>VLOOKUP($B16,'D19KDN'!$B$7:$IN$65401,TH!AK$2,0)</f>
        <v>P</v>
      </c>
      <c r="AL16" s="36" t="str">
        <f>VLOOKUP($B16,'D19KDN'!$B$7:$IN$65401,TH!AL$2,0)</f>
        <v>P</v>
      </c>
      <c r="AM16" s="36" t="str">
        <f>VLOOKUP($B16,'D19KDN'!$B$7:$IN$65401,TH!AM$2,0)</f>
        <v>P</v>
      </c>
      <c r="AN16" s="36">
        <f>VLOOKUP($B16,'D19KDN'!$B$7:$IN$65401,TH!AN$2,0)</f>
        <v>7.8</v>
      </c>
      <c r="AO16" s="36">
        <f>VLOOKUP($B16,'D19KDN'!$B$7:$IN$65401,TH!AO$2,0)</f>
        <v>8.4</v>
      </c>
      <c r="AP16" s="36">
        <f>VLOOKUP($B16,'D19KDN'!$B$7:$IN$65401,TH!AP$2,0)</f>
        <v>8.8</v>
      </c>
      <c r="AQ16" s="36">
        <f>VLOOKUP($B16,'D19KDN'!$B$7:$IN$65401,TH!AQ$2,0)</f>
        <v>7.8</v>
      </c>
      <c r="AR16" s="36">
        <f>VLOOKUP($B16,'D19KDN'!$B$7:$IN$65401,TH!AR$2,0)</f>
        <v>8.3</v>
      </c>
      <c r="AS16" s="36">
        <f>VLOOKUP($B16,'D19KDN'!$B$7:$IN$65401,TH!AS$2,0)</f>
        <v>8.1</v>
      </c>
      <c r="AT16" s="36">
        <f>VLOOKUP($B16,'D19KDN'!$B$7:$IN$65401,TH!AT$2,0)</f>
        <v>7.9</v>
      </c>
      <c r="AU16" s="36">
        <f>VLOOKUP($B16,'D19KDN'!$B$7:$IN$65401,TH!AU$2,0)</f>
        <v>7.7</v>
      </c>
      <c r="AV16" s="36">
        <f>VLOOKUP($B16,'D19KDN'!$B$7:$IN$65401,TH!AV$2,0)</f>
        <v>0</v>
      </c>
      <c r="AW16" s="36">
        <f>VLOOKUP($B16,'D19KDN'!$B$7:$IN$65401,TH!AW$2,0)</f>
        <v>0</v>
      </c>
      <c r="AX16" s="36">
        <f>VLOOKUP($B16,'D19KDN'!$B$7:$IN$65401,TH!AX$2,0)</f>
        <v>0</v>
      </c>
      <c r="AY16" s="36">
        <f>VLOOKUP($B16,'D19KDN'!$B$7:$IN$65401,TH!AY$2,0)</f>
        <v>0</v>
      </c>
      <c r="AZ16" s="37">
        <f>VLOOKUP($B16,'D19KDN'!$B$7:$IN$65401,TH!AZ$2,0)</f>
        <v>51</v>
      </c>
      <c r="BA16" s="37">
        <f>VLOOKUP($B16,'D19KDN'!$B$7:$IN$65401,TH!BA$2,0)</f>
        <v>0</v>
      </c>
      <c r="BB16" s="36" t="str">
        <f>VLOOKUP($B16,'D19KDN'!$B$7:$IN$65401,TH!BB$2,0)</f>
        <v>P</v>
      </c>
      <c r="BC16" s="36" t="str">
        <f>VLOOKUP($B16,'D19KDN'!$B$7:$IN$65401,TH!BC$2,0)</f>
        <v>P</v>
      </c>
      <c r="BD16" s="36" t="str">
        <f>VLOOKUP($B16,'D19KDN'!$B$7:$IN$65401,TH!BD$2,0)</f>
        <v>P</v>
      </c>
      <c r="BE16" s="36">
        <f>VLOOKUP($B16,'D19KDN'!$B$7:$IN$65401,TH!BE$2,0)</f>
        <v>0</v>
      </c>
      <c r="BF16" s="36">
        <f>VLOOKUP($B16,'D19KDN'!$B$7:$IN$65401,TH!BF$2,0)</f>
        <v>0</v>
      </c>
      <c r="BG16" s="36">
        <f>VLOOKUP($B16,'D19KDN'!$B$7:$IN$65401,TH!BG$2,0)</f>
        <v>0</v>
      </c>
      <c r="BH16" s="36">
        <f>VLOOKUP($B16,'D19KDN'!$B$7:$IN$65401,TH!BH$2,0)</f>
        <v>0</v>
      </c>
      <c r="BI16" s="36">
        <f>VLOOKUP($B16,'D19KDN'!$B$7:$IN$65401,TH!BI$2,0)</f>
        <v>0</v>
      </c>
      <c r="BJ16" s="36">
        <f>VLOOKUP($B16,'D19KDN'!$B$7:$IN$65401,TH!BJ$2,0)</f>
        <v>0</v>
      </c>
      <c r="BK16" s="36">
        <f>VLOOKUP($B16,'D19KDN'!$B$7:$IN$65401,TH!BK$2,0)</f>
        <v>0</v>
      </c>
      <c r="BL16" s="36">
        <f>VLOOKUP($B16,'D19KDN'!$B$7:$IN$65401,TH!BL$2,0)</f>
        <v>5.2</v>
      </c>
      <c r="BM16" s="36">
        <f>VLOOKUP($B16,'D19KDN'!$B$7:$IN$65401,TH!BM$2,0)</f>
        <v>0</v>
      </c>
      <c r="BN16" s="36">
        <f>VLOOKUP($B16,'D19KDN'!$B$7:$IN$65401,TH!BN$2,0)</f>
        <v>0</v>
      </c>
      <c r="BO16" s="36">
        <f>VLOOKUP($B16,'D19KDN'!$B$7:$IN$65401,TH!BO$2,0)</f>
        <v>0</v>
      </c>
      <c r="BP16" s="36">
        <f>VLOOKUP($B16,'D19KDN'!$B$7:$IN$65401,TH!BP$2,0)</f>
        <v>7.6</v>
      </c>
      <c r="BQ16" s="37">
        <f>VLOOKUP($B16,'D19KDN'!$B$7:$IN$65401,TH!BQ$2,0)</f>
        <v>5</v>
      </c>
      <c r="BR16" s="37">
        <f>VLOOKUP($B16,'D19KDN'!$B$7:$IN$65401,TH!BR$2,0)</f>
        <v>0</v>
      </c>
      <c r="BS16" s="36" t="str">
        <f>VLOOKUP($B16,'D19KDN'!$B$7:$IN$65401,TH!BS$2,0)</f>
        <v>P</v>
      </c>
      <c r="BT16" s="36" t="str">
        <f>VLOOKUP($B16,'D19KDN'!$B$7:$IN$65401,TH!BT$2,0)</f>
        <v>P</v>
      </c>
      <c r="BU16" s="36">
        <f>VLOOKUP($B16,'D19KDN'!$B$7:$IN$65401,TH!BU$2,0)</f>
        <v>7.5</v>
      </c>
      <c r="BV16" s="36">
        <f>VLOOKUP($B16,'D19KDN'!$B$7:$IN$65401,TH!BV$2,0)</f>
        <v>6.8</v>
      </c>
      <c r="BW16" s="36" t="str">
        <f>VLOOKUP($B16,'D19KDN'!$B$7:$IN$65401,TH!BW$2,0)</f>
        <v>P</v>
      </c>
      <c r="BX16" s="36">
        <f>VLOOKUP($B16,'D19KDN'!$B$7:$IN$65401,TH!BX$2,0)</f>
        <v>7.1</v>
      </c>
      <c r="BY16" s="36" t="str">
        <f>VLOOKUP($B16,'D19KDN'!$B$7:$IN$65401,TH!BY$2,0)</f>
        <v>P</v>
      </c>
      <c r="BZ16" s="36">
        <f>VLOOKUP($B16,'D19KDN'!$B$7:$IN$65401,TH!BZ$2,0)</f>
        <v>7.1</v>
      </c>
      <c r="CA16" s="36" t="str">
        <f>VLOOKUP($B16,'D19KDN'!$B$7:$IN$65401,TH!CA$2,0)</f>
        <v>P</v>
      </c>
      <c r="CB16" s="36" t="str">
        <f>VLOOKUP($B16,'D19KDN'!$B$7:$IN$65401,TH!CB$2,0)</f>
        <v>P</v>
      </c>
      <c r="CC16" s="36" t="str">
        <f>VLOOKUP($B16,'D19KDN'!$B$7:$IN$65401,TH!CC$2,0)</f>
        <v>P</v>
      </c>
      <c r="CD16" s="36" t="str">
        <f>VLOOKUP($B16,'D19KDN'!$B$7:$IN$65401,TH!CD$2,0)</f>
        <v>P</v>
      </c>
      <c r="CE16" s="36">
        <f>VLOOKUP($B16,'D19KDN'!$B$7:$IN$65401,TH!CE$2,0)</f>
        <v>6.9</v>
      </c>
      <c r="CF16" s="36" t="str">
        <f>VLOOKUP($B16,'D19KDN'!$B$7:$IN$65401,TH!CF$2,0)</f>
        <v>P</v>
      </c>
      <c r="CG16" s="36">
        <f>VLOOKUP($B16,'D19KDN'!$B$7:$IN$65401,TH!CG$2,0)</f>
        <v>6.9</v>
      </c>
      <c r="CH16" s="36">
        <f>VLOOKUP($B16,'D19KDN'!$B$7:$IN$65401,TH!CH$2,0)</f>
        <v>0</v>
      </c>
      <c r="CI16" s="36" t="str">
        <f>VLOOKUP($B16,'D19KDN'!$B$7:$IN$65401,TH!CI$2,0)</f>
        <v>P</v>
      </c>
      <c r="CJ16" s="23" t="str">
        <f t="shared" si="3"/>
        <v>P</v>
      </c>
      <c r="CK16" s="36" t="str">
        <f>VLOOKUP($B16,'D19KDN'!$B$7:$IN$65401,TH!CK$2,0)</f>
        <v>P</v>
      </c>
      <c r="CL16" s="36" t="str">
        <f>VLOOKUP($B16,'D19KDN'!$B$7:$IN$65401,TH!CL$2,0)</f>
        <v>P</v>
      </c>
      <c r="CM16" s="36" t="str">
        <f>VLOOKUP($B16,'D19KDN'!$B$7:$IN$65401,TH!CM$2,0)</f>
        <v>P</v>
      </c>
      <c r="CN16" s="36">
        <f>VLOOKUP($B16,'D19KDN'!$B$7:$IN$65401,TH!CN$2,0)</f>
        <v>5.3</v>
      </c>
      <c r="CO16" s="36">
        <f>VLOOKUP($B16,'D19KDN'!$B$7:$IN$65401,TH!CO$2,0)</f>
        <v>8.2</v>
      </c>
      <c r="CP16" s="37">
        <f>VLOOKUP($B16,'D19KDN'!$B$7:$IN$65401,TH!CP$2,0)</f>
        <v>55</v>
      </c>
      <c r="CQ16" s="37">
        <f>VLOOKUP($B16,'D19KDN'!$B$7:$IN$65401,TH!CQ$2,0)</f>
        <v>0</v>
      </c>
      <c r="CR16" s="36" t="str">
        <f>VLOOKUP($B16,'D19KDN'!$B$7:$IN$65401,TH!CR$2,0)</f>
        <v>P</v>
      </c>
      <c r="CS16" s="36" t="str">
        <f>VLOOKUP($B16,'D19KDN'!$B$7:$IN$65401,TH!CS$2,0)</f>
        <v>P</v>
      </c>
      <c r="CT16" s="36" t="str">
        <f>VLOOKUP($B16,'D19KDN'!$B$7:$IN$65401,TH!CT$2,0)</f>
        <v>P</v>
      </c>
      <c r="CU16" s="36">
        <f>VLOOKUP($B16,'D19KDN'!$B$7:$IN$65401,TH!CU$2,0)</f>
        <v>0</v>
      </c>
      <c r="CV16" s="23" t="str">
        <f t="shared" si="4"/>
        <v>P</v>
      </c>
      <c r="CW16" s="36" t="str">
        <f>VLOOKUP($B16,'D19KDN'!$B$7:$IN$65401,TH!CW$2,0)</f>
        <v>P</v>
      </c>
      <c r="CX16" s="36" t="str">
        <f>VLOOKUP($B16,'D19KDN'!$B$7:$IN$65401,TH!CX$2,0)</f>
        <v>P</v>
      </c>
      <c r="CY16" s="23" t="str">
        <f t="shared" si="5"/>
        <v>P</v>
      </c>
      <c r="CZ16" s="36">
        <f>VLOOKUP($B16,'D19KDN'!$B$7:$IN$65401,TH!CZ$2,0)</f>
        <v>0</v>
      </c>
      <c r="DA16" s="36">
        <f>VLOOKUP($B16,'D19KDN'!$B$7:$IN$65401,TH!DA$2,0)</f>
        <v>7.1</v>
      </c>
      <c r="DB16" s="23">
        <f t="shared" si="6"/>
        <v>7.1</v>
      </c>
      <c r="DC16" s="36" t="str">
        <f>VLOOKUP($B16,'D19KDN'!$B$7:$IN$65401,TH!DC$2,0)</f>
        <v>P</v>
      </c>
      <c r="DD16" s="36">
        <f>VLOOKUP($B16,'D19KDN'!$B$7:$IN$65401,TH!DD$2,0)</f>
        <v>7.8</v>
      </c>
      <c r="DE16" s="36" t="str">
        <f>VLOOKUP($B16,'D19KDN'!$B$7:$IN$65401,TH!DE$2,0)</f>
        <v>P</v>
      </c>
      <c r="DF16" s="36" t="str">
        <f>VLOOKUP($B16,'D19KDN'!$B$7:$IN$65401,TH!DF$2,0)</f>
        <v>P</v>
      </c>
      <c r="DG16" s="36">
        <f>VLOOKUP($B16,'D19KDN'!$B$7:$IN$65401,TH!DG$2,0)</f>
        <v>6.1</v>
      </c>
      <c r="DH16" s="36">
        <f>VLOOKUP($B16,'D19KDN'!$B$7:$IN$65401,TH!DH$2,0)</f>
        <v>8.9</v>
      </c>
      <c r="DI16" s="36">
        <f>VLOOKUP($B16,'D19KDN'!$B$7:$IN$65401,TH!DI$2,0)</f>
        <v>6.9</v>
      </c>
      <c r="DJ16" s="36">
        <f>VLOOKUP($B16,'D19KDN'!$B$7:$IN$65401,TH!DJ$2,0)</f>
        <v>0</v>
      </c>
      <c r="DK16" s="36">
        <f>VLOOKUP($B16,'D19KDN'!$B$7:$IN$65401,TH!DK$2,0)</f>
        <v>0</v>
      </c>
      <c r="DL16" s="26">
        <f t="shared" si="7"/>
        <v>0</v>
      </c>
      <c r="DM16" s="37">
        <f>VLOOKUP($B16,'D19KDN'!$B$7:$IN$65401,TH!DM$2,0)</f>
        <v>30</v>
      </c>
      <c r="DN16" s="37">
        <f>VLOOKUP($B16,'D19KDN'!$B$7:$IN$65401,TH!DN$2,0)</f>
        <v>5</v>
      </c>
      <c r="DO16" s="37">
        <f>VLOOKUP($B16,'D19KDN'!$B$7:$IN$65401,TH!DO$2,0)</f>
        <v>0</v>
      </c>
      <c r="DP16" s="37">
        <f>VLOOKUP($B16,'D19KDN'!$B$7:$IN$65401,TH!DP$2,0)</f>
        <v>5</v>
      </c>
      <c r="DQ16" s="37">
        <f>VLOOKUP($B16,'D19KDN'!$B$7:$IN$65401,TH!DQ$2,0)</f>
        <v>141</v>
      </c>
      <c r="DR16" s="37">
        <f>VLOOKUP($B16,'D19KDN'!$B$7:$IN$65401,TH!DR$2,0)</f>
        <v>5</v>
      </c>
      <c r="DS16" s="37">
        <f>VLOOKUP($B16,'D19KDN'!$B$7:$IN$65401,TH!DS$2,0)</f>
        <v>138</v>
      </c>
      <c r="DT16" s="31">
        <f t="shared" si="8"/>
        <v>136</v>
      </c>
      <c r="DU16" s="31">
        <f t="shared" si="15"/>
        <v>0</v>
      </c>
      <c r="DV16" s="31">
        <f t="shared" si="9"/>
        <v>133</v>
      </c>
      <c r="DW16" s="31">
        <f t="shared" si="10"/>
        <v>136</v>
      </c>
      <c r="DX16" s="35">
        <f t="shared" si="11"/>
        <v>2.78</v>
      </c>
      <c r="DY16" s="7"/>
      <c r="DZ16" s="33">
        <f t="shared" si="12"/>
        <v>0</v>
      </c>
      <c r="EA16" s="7"/>
      <c r="EB16" s="7"/>
      <c r="EC16" s="35">
        <f t="shared" si="13"/>
        <v>2.68</v>
      </c>
      <c r="ED16" s="37">
        <f>VLOOKUP($B16,'D19KDN'!$B$7:$IN$65401,TH!ED$2,0)</f>
        <v>52</v>
      </c>
      <c r="EE16" s="47">
        <f>VLOOKUP($B16,'D19KDN'!$B$7:$IN$65401,TH!EE$2,0)</f>
        <v>7.28</v>
      </c>
      <c r="EF16" s="47">
        <f>VLOOKUP($B16,'D19KDN'!$B$7:$IN$65401,TH!EF$2,0)</f>
        <v>3.03</v>
      </c>
      <c r="EG16" s="38">
        <f>VLOOKUP($B16,'D19KDN'!$B$7:$IN$65401,TH!EG$2,0)</f>
        <v>0</v>
      </c>
      <c r="EH16" s="10">
        <f t="shared" si="14"/>
        <v>87</v>
      </c>
      <c r="EI16" s="10"/>
      <c r="EJ16" s="46">
        <f t="shared" si="17"/>
        <v>8.27</v>
      </c>
    </row>
    <row r="17" spans="1:140" ht="16.5" customHeight="1">
      <c r="A17" s="10">
        <f t="shared" si="16"/>
        <v>4</v>
      </c>
      <c r="B17" s="2">
        <v>161325664</v>
      </c>
      <c r="C17" s="2" t="s">
        <v>4</v>
      </c>
      <c r="D17" s="2" t="s">
        <v>19</v>
      </c>
      <c r="E17" s="2" t="s">
        <v>45</v>
      </c>
      <c r="F17" s="2" t="s">
        <v>64</v>
      </c>
      <c r="G17" s="2" t="s">
        <v>85</v>
      </c>
      <c r="H17" s="2" t="s">
        <v>90</v>
      </c>
      <c r="I17" s="36" t="str">
        <f>VLOOKUP($B17,'D19KDN'!$B$7:$IN$65401,TH!I$2,0)</f>
        <v>P</v>
      </c>
      <c r="J17" s="36" t="str">
        <f>VLOOKUP($B17,'D19KDN'!$B$7:$IN$65401,TH!J$2,0)</f>
        <v>P</v>
      </c>
      <c r="K17" s="36">
        <f>VLOOKUP($B17,'D19KDN'!$B$7:$IN$65401,TH!K$2,0)</f>
        <v>7.2</v>
      </c>
      <c r="L17" s="36" t="str">
        <f>VLOOKUP($B17,'D19KDN'!$B$7:$IN$65401,TH!L$2,0)</f>
        <v>P</v>
      </c>
      <c r="M17" s="36" t="str">
        <f>VLOOKUP($B17,'D19KDN'!$B$7:$IN$65401,TH!M$2,0)</f>
        <v>P</v>
      </c>
      <c r="N17" s="36" t="str">
        <f>VLOOKUP($B17,'D19KDN'!$B$7:$IN$65401,TH!N$2,0)</f>
        <v>P</v>
      </c>
      <c r="O17" s="36">
        <f>VLOOKUP($B17,'D19KDN'!$B$7:$IN$65401,TH!O$2,0)</f>
        <v>6.3</v>
      </c>
      <c r="P17" s="36">
        <f>VLOOKUP($B17,'D19KDN'!$B$7:$IN$65401,TH!P$2,0)</f>
        <v>0</v>
      </c>
      <c r="Q17" s="36" t="str">
        <f>VLOOKUP($B17,'D19KDN'!$B$7:$IN$65401,TH!Q$2,0)</f>
        <v>P</v>
      </c>
      <c r="R17" s="36">
        <f>VLOOKUP($B17,'D19KDN'!$B$7:$IN$65401,TH!R$2,0)</f>
        <v>0</v>
      </c>
      <c r="S17" s="23" t="str">
        <f t="shared" si="0"/>
        <v>P</v>
      </c>
      <c r="T17" s="36">
        <f>VLOOKUP($B17,'D19KDN'!$B$7:$IN$65401,TH!T$2,0)</f>
        <v>0</v>
      </c>
      <c r="U17" s="36">
        <f>VLOOKUP($B17,'D19KDN'!$B$7:$IN$65401,TH!U$2,0)</f>
        <v>0</v>
      </c>
      <c r="V17" s="36">
        <f>VLOOKUP($B17,'D19KDN'!$B$7:$IN$65401,TH!V$2,0)</f>
        <v>0</v>
      </c>
      <c r="W17" s="36">
        <f>VLOOKUP($B17,'D19KDN'!$B$7:$IN$65401,TH!W$2,0)</f>
        <v>8.6</v>
      </c>
      <c r="X17" s="36">
        <f>VLOOKUP($B17,'D19KDN'!$B$7:$IN$65401,TH!X$2,0)</f>
        <v>8.2</v>
      </c>
      <c r="Y17" s="26">
        <f t="shared" si="1"/>
        <v>8.6</v>
      </c>
      <c r="Z17" s="26">
        <f t="shared" si="2"/>
        <v>8.2</v>
      </c>
      <c r="AA17" s="36" t="str">
        <f>VLOOKUP($B17,'D19KDN'!$B$7:$IN$65401,TH!AA$2,0)</f>
        <v>P</v>
      </c>
      <c r="AB17" s="36" t="str">
        <f>VLOOKUP($B17,'D19KDN'!$B$7:$IN$65401,TH!AB$2,0)</f>
        <v>P</v>
      </c>
      <c r="AC17" s="36" t="str">
        <f>VLOOKUP($B17,'D19KDN'!$B$7:$IN$65401,TH!AC$2,0)</f>
        <v>P</v>
      </c>
      <c r="AD17" s="36">
        <f>VLOOKUP($B17,'D19KDN'!$B$7:$IN$65401,TH!AD$2,0)</f>
        <v>8.4</v>
      </c>
      <c r="AE17" s="36" t="str">
        <f>VLOOKUP($B17,'D19KDN'!$B$7:$IN$65401,TH!AE$2,0)</f>
        <v>P</v>
      </c>
      <c r="AF17" s="36" t="str">
        <f>VLOOKUP($B17,'D19KDN'!$B$7:$IN$65401,TH!AF$2,0)</f>
        <v>P</v>
      </c>
      <c r="AG17" s="36" t="str">
        <f>VLOOKUP($B17,'D19KDN'!$B$7:$IN$65401,TH!AG$2,0)</f>
        <v>P</v>
      </c>
      <c r="AH17" s="36" t="str">
        <f>VLOOKUP($B17,'D19KDN'!$B$7:$IN$65401,TH!AH$2,0)</f>
        <v>P</v>
      </c>
      <c r="AI17" s="36" t="str">
        <f>VLOOKUP($B17,'D19KDN'!$B$7:$IN$65401,TH!AI$2,0)</f>
        <v>P</v>
      </c>
      <c r="AJ17" s="36" t="str">
        <f>VLOOKUP($B17,'D19KDN'!$B$7:$IN$65401,TH!AJ$2,0)</f>
        <v>P</v>
      </c>
      <c r="AK17" s="36" t="str">
        <f>VLOOKUP($B17,'D19KDN'!$B$7:$IN$65401,TH!AK$2,0)</f>
        <v>P</v>
      </c>
      <c r="AL17" s="36" t="str">
        <f>VLOOKUP($B17,'D19KDN'!$B$7:$IN$65401,TH!AL$2,0)</f>
        <v>P</v>
      </c>
      <c r="AM17" s="36" t="str">
        <f>VLOOKUP($B17,'D19KDN'!$B$7:$IN$65401,TH!AM$2,0)</f>
        <v>P</v>
      </c>
      <c r="AN17" s="36">
        <f>VLOOKUP($B17,'D19KDN'!$B$7:$IN$65401,TH!AN$2,0)</f>
        <v>6.7</v>
      </c>
      <c r="AO17" s="36">
        <f>VLOOKUP($B17,'D19KDN'!$B$7:$IN$65401,TH!AO$2,0)</f>
        <v>6.4</v>
      </c>
      <c r="AP17" s="36">
        <f>VLOOKUP($B17,'D19KDN'!$B$7:$IN$65401,TH!AP$2,0)</f>
        <v>7.5</v>
      </c>
      <c r="AQ17" s="36">
        <f>VLOOKUP($B17,'D19KDN'!$B$7:$IN$65401,TH!AQ$2,0)</f>
        <v>7.2</v>
      </c>
      <c r="AR17" s="36">
        <f>VLOOKUP($B17,'D19KDN'!$B$7:$IN$65401,TH!AR$2,0)</f>
        <v>7.9</v>
      </c>
      <c r="AS17" s="36">
        <f>VLOOKUP($B17,'D19KDN'!$B$7:$IN$65401,TH!AS$2,0)</f>
        <v>6.6</v>
      </c>
      <c r="AT17" s="36">
        <f>VLOOKUP($B17,'D19KDN'!$B$7:$IN$65401,TH!AT$2,0)</f>
        <v>8.4</v>
      </c>
      <c r="AU17" s="36">
        <f>VLOOKUP($B17,'D19KDN'!$B$7:$IN$65401,TH!AU$2,0)</f>
        <v>7.7</v>
      </c>
      <c r="AV17" s="36">
        <f>VLOOKUP($B17,'D19KDN'!$B$7:$IN$65401,TH!AV$2,0)</f>
        <v>0</v>
      </c>
      <c r="AW17" s="36">
        <f>VLOOKUP($B17,'D19KDN'!$B$7:$IN$65401,TH!AW$2,0)</f>
        <v>0</v>
      </c>
      <c r="AX17" s="36">
        <f>VLOOKUP($B17,'D19KDN'!$B$7:$IN$65401,TH!AX$2,0)</f>
        <v>0</v>
      </c>
      <c r="AY17" s="36">
        <f>VLOOKUP($B17,'D19KDN'!$B$7:$IN$65401,TH!AY$2,0)</f>
        <v>0</v>
      </c>
      <c r="AZ17" s="37">
        <f>VLOOKUP($B17,'D19KDN'!$B$7:$IN$65401,TH!AZ$2,0)</f>
        <v>51</v>
      </c>
      <c r="BA17" s="37">
        <f>VLOOKUP($B17,'D19KDN'!$B$7:$IN$65401,TH!BA$2,0)</f>
        <v>0</v>
      </c>
      <c r="BB17" s="36" t="str">
        <f>VLOOKUP($B17,'D19KDN'!$B$7:$IN$65401,TH!BB$2,0)</f>
        <v>P</v>
      </c>
      <c r="BC17" s="36" t="str">
        <f>VLOOKUP($B17,'D19KDN'!$B$7:$IN$65401,TH!BC$2,0)</f>
        <v>P</v>
      </c>
      <c r="BD17" s="36" t="str">
        <f>VLOOKUP($B17,'D19KDN'!$B$7:$IN$65401,TH!BD$2,0)</f>
        <v>P</v>
      </c>
      <c r="BE17" s="36">
        <f>VLOOKUP($B17,'D19KDN'!$B$7:$IN$65401,TH!BE$2,0)</f>
        <v>0</v>
      </c>
      <c r="BF17" s="36">
        <f>VLOOKUP($B17,'D19KDN'!$B$7:$IN$65401,TH!BF$2,0)</f>
        <v>0</v>
      </c>
      <c r="BG17" s="36">
        <f>VLOOKUP($B17,'D19KDN'!$B$7:$IN$65401,TH!BG$2,0)</f>
        <v>0</v>
      </c>
      <c r="BH17" s="36">
        <f>VLOOKUP($B17,'D19KDN'!$B$7:$IN$65401,TH!BH$2,0)</f>
        <v>0</v>
      </c>
      <c r="BI17" s="36">
        <f>VLOOKUP($B17,'D19KDN'!$B$7:$IN$65401,TH!BI$2,0)</f>
        <v>0</v>
      </c>
      <c r="BJ17" s="36">
        <f>VLOOKUP($B17,'D19KDN'!$B$7:$IN$65401,TH!BJ$2,0)</f>
        <v>0</v>
      </c>
      <c r="BK17" s="36">
        <f>VLOOKUP($B17,'D19KDN'!$B$7:$IN$65401,TH!BK$2,0)</f>
        <v>0</v>
      </c>
      <c r="BL17" s="36">
        <f>VLOOKUP($B17,'D19KDN'!$B$7:$IN$65401,TH!BL$2,0)</f>
        <v>6.2</v>
      </c>
      <c r="BM17" s="36">
        <f>VLOOKUP($B17,'D19KDN'!$B$7:$IN$65401,TH!BM$2,0)</f>
        <v>0</v>
      </c>
      <c r="BN17" s="36">
        <f>VLOOKUP($B17,'D19KDN'!$B$7:$IN$65401,TH!BN$2,0)</f>
        <v>0</v>
      </c>
      <c r="BO17" s="36">
        <f>VLOOKUP($B17,'D19KDN'!$B$7:$IN$65401,TH!BO$2,0)</f>
        <v>0</v>
      </c>
      <c r="BP17" s="36">
        <f>VLOOKUP($B17,'D19KDN'!$B$7:$IN$65401,TH!BP$2,0)</f>
        <v>8.1</v>
      </c>
      <c r="BQ17" s="37">
        <f>VLOOKUP($B17,'D19KDN'!$B$7:$IN$65401,TH!BQ$2,0)</f>
        <v>5</v>
      </c>
      <c r="BR17" s="37">
        <f>VLOOKUP($B17,'D19KDN'!$B$7:$IN$65401,TH!BR$2,0)</f>
        <v>0</v>
      </c>
      <c r="BS17" s="36" t="str">
        <f>VLOOKUP($B17,'D19KDN'!$B$7:$IN$65401,TH!BS$2,0)</f>
        <v>P</v>
      </c>
      <c r="BT17" s="36" t="str">
        <f>VLOOKUP($B17,'D19KDN'!$B$7:$IN$65401,TH!BT$2,0)</f>
        <v>P</v>
      </c>
      <c r="BU17" s="36">
        <f>VLOOKUP($B17,'D19KDN'!$B$7:$IN$65401,TH!BU$2,0)</f>
        <v>7</v>
      </c>
      <c r="BV17" s="36">
        <f>VLOOKUP($B17,'D19KDN'!$B$7:$IN$65401,TH!BV$2,0)</f>
        <v>8.1</v>
      </c>
      <c r="BW17" s="36" t="str">
        <f>VLOOKUP($B17,'D19KDN'!$B$7:$IN$65401,TH!BW$2,0)</f>
        <v>P</v>
      </c>
      <c r="BX17" s="36">
        <f>VLOOKUP($B17,'D19KDN'!$B$7:$IN$65401,TH!BX$2,0)</f>
        <v>7.1</v>
      </c>
      <c r="BY17" s="36" t="str">
        <f>VLOOKUP($B17,'D19KDN'!$B$7:$IN$65401,TH!BY$2,0)</f>
        <v>P</v>
      </c>
      <c r="BZ17" s="36">
        <f>VLOOKUP($B17,'D19KDN'!$B$7:$IN$65401,TH!BZ$2,0)</f>
        <v>6.6</v>
      </c>
      <c r="CA17" s="36" t="str">
        <f>VLOOKUP($B17,'D19KDN'!$B$7:$IN$65401,TH!CA$2,0)</f>
        <v>P</v>
      </c>
      <c r="CB17" s="36" t="str">
        <f>VLOOKUP($B17,'D19KDN'!$B$7:$IN$65401,TH!CB$2,0)</f>
        <v>P</v>
      </c>
      <c r="CC17" s="36" t="str">
        <f>VLOOKUP($B17,'D19KDN'!$B$7:$IN$65401,TH!CC$2,0)</f>
        <v>P</v>
      </c>
      <c r="CD17" s="36" t="str">
        <f>VLOOKUP($B17,'D19KDN'!$B$7:$IN$65401,TH!CD$2,0)</f>
        <v>P</v>
      </c>
      <c r="CE17" s="36">
        <f>VLOOKUP($B17,'D19KDN'!$B$7:$IN$65401,TH!CE$2,0)</f>
        <v>6.5</v>
      </c>
      <c r="CF17" s="36" t="str">
        <f>VLOOKUP($B17,'D19KDN'!$B$7:$IN$65401,TH!CF$2,0)</f>
        <v>P</v>
      </c>
      <c r="CG17" s="36">
        <f>VLOOKUP($B17,'D19KDN'!$B$7:$IN$65401,TH!CG$2,0)</f>
        <v>6.3</v>
      </c>
      <c r="CH17" s="36">
        <f>VLOOKUP($B17,'D19KDN'!$B$7:$IN$65401,TH!CH$2,0)</f>
        <v>0</v>
      </c>
      <c r="CI17" s="36" t="str">
        <f>VLOOKUP($B17,'D19KDN'!$B$7:$IN$65401,TH!CI$2,0)</f>
        <v>P</v>
      </c>
      <c r="CJ17" s="23" t="str">
        <f t="shared" si="3"/>
        <v>P</v>
      </c>
      <c r="CK17" s="36" t="str">
        <f>VLOOKUP($B17,'D19KDN'!$B$7:$IN$65401,TH!CK$2,0)</f>
        <v>P</v>
      </c>
      <c r="CL17" s="36" t="str">
        <f>VLOOKUP($B17,'D19KDN'!$B$7:$IN$65401,TH!CL$2,0)</f>
        <v>P</v>
      </c>
      <c r="CM17" s="36" t="str">
        <f>VLOOKUP($B17,'D19KDN'!$B$7:$IN$65401,TH!CM$2,0)</f>
        <v>P</v>
      </c>
      <c r="CN17" s="36">
        <f>VLOOKUP($B17,'D19KDN'!$B$7:$IN$65401,TH!CN$2,0)</f>
        <v>5.8</v>
      </c>
      <c r="CO17" s="36">
        <f>VLOOKUP($B17,'D19KDN'!$B$7:$IN$65401,TH!CO$2,0)</f>
        <v>8.2</v>
      </c>
      <c r="CP17" s="37">
        <f>VLOOKUP($B17,'D19KDN'!$B$7:$IN$65401,TH!CP$2,0)</f>
        <v>55</v>
      </c>
      <c r="CQ17" s="37">
        <f>VLOOKUP($B17,'D19KDN'!$B$7:$IN$65401,TH!CQ$2,0)</f>
        <v>0</v>
      </c>
      <c r="CR17" s="36" t="str">
        <f>VLOOKUP($B17,'D19KDN'!$B$7:$IN$65401,TH!CR$2,0)</f>
        <v>P</v>
      </c>
      <c r="CS17" s="36" t="str">
        <f>VLOOKUP($B17,'D19KDN'!$B$7:$IN$65401,TH!CS$2,0)</f>
        <v>P</v>
      </c>
      <c r="CT17" s="36" t="str">
        <f>VLOOKUP($B17,'D19KDN'!$B$7:$IN$65401,TH!CT$2,0)</f>
        <v>P</v>
      </c>
      <c r="CU17" s="36">
        <f>VLOOKUP($B17,'D19KDN'!$B$7:$IN$65401,TH!CU$2,0)</f>
        <v>0</v>
      </c>
      <c r="CV17" s="23" t="str">
        <f t="shared" si="4"/>
        <v>P</v>
      </c>
      <c r="CW17" s="36" t="str">
        <f>VLOOKUP($B17,'D19KDN'!$B$7:$IN$65401,TH!CW$2,0)</f>
        <v>P</v>
      </c>
      <c r="CX17" s="36" t="str">
        <f>VLOOKUP($B17,'D19KDN'!$B$7:$IN$65401,TH!CX$2,0)</f>
        <v>P</v>
      </c>
      <c r="CY17" s="23" t="str">
        <f t="shared" si="5"/>
        <v>P</v>
      </c>
      <c r="CZ17" s="36">
        <f>VLOOKUP($B17,'D19KDN'!$B$7:$IN$65401,TH!CZ$2,0)</f>
        <v>0</v>
      </c>
      <c r="DA17" s="36">
        <f>VLOOKUP($B17,'D19KDN'!$B$7:$IN$65401,TH!DA$2,0)</f>
        <v>5.4</v>
      </c>
      <c r="DB17" s="23">
        <f t="shared" si="6"/>
        <v>5.4</v>
      </c>
      <c r="DC17" s="36" t="str">
        <f>VLOOKUP($B17,'D19KDN'!$B$7:$IN$65401,TH!DC$2,0)</f>
        <v>P</v>
      </c>
      <c r="DD17" s="36">
        <f>VLOOKUP($B17,'D19KDN'!$B$7:$IN$65401,TH!DD$2,0)</f>
        <v>8.2</v>
      </c>
      <c r="DE17" s="36" t="str">
        <f>VLOOKUP($B17,'D19KDN'!$B$7:$IN$65401,TH!DE$2,0)</f>
        <v>P</v>
      </c>
      <c r="DF17" s="36" t="str">
        <f>VLOOKUP($B17,'D19KDN'!$B$7:$IN$65401,TH!DF$2,0)</f>
        <v>P</v>
      </c>
      <c r="DG17" s="36">
        <f>VLOOKUP($B17,'D19KDN'!$B$7:$IN$65401,TH!DG$2,0)</f>
        <v>7.5</v>
      </c>
      <c r="DH17" s="36">
        <f>VLOOKUP($B17,'D19KDN'!$B$7:$IN$65401,TH!DH$2,0)</f>
        <v>8.5</v>
      </c>
      <c r="DI17" s="36">
        <f>VLOOKUP($B17,'D19KDN'!$B$7:$IN$65401,TH!DI$2,0)</f>
        <v>7.8</v>
      </c>
      <c r="DJ17" s="36">
        <f>VLOOKUP($B17,'D19KDN'!$B$7:$IN$65401,TH!DJ$2,0)</f>
        <v>0</v>
      </c>
      <c r="DK17" s="36">
        <f>VLOOKUP($B17,'D19KDN'!$B$7:$IN$65401,TH!DK$2,0)</f>
        <v>0</v>
      </c>
      <c r="DL17" s="26">
        <f t="shared" si="7"/>
        <v>0</v>
      </c>
      <c r="DM17" s="37">
        <f>VLOOKUP($B17,'D19KDN'!$B$7:$IN$65401,TH!DM$2,0)</f>
        <v>30</v>
      </c>
      <c r="DN17" s="37">
        <f>VLOOKUP($B17,'D19KDN'!$B$7:$IN$65401,TH!DN$2,0)</f>
        <v>5</v>
      </c>
      <c r="DO17" s="37">
        <f>VLOOKUP($B17,'D19KDN'!$B$7:$IN$65401,TH!DO$2,0)</f>
        <v>0</v>
      </c>
      <c r="DP17" s="37">
        <f>VLOOKUP($B17,'D19KDN'!$B$7:$IN$65401,TH!DP$2,0)</f>
        <v>5</v>
      </c>
      <c r="DQ17" s="37">
        <f>VLOOKUP($B17,'D19KDN'!$B$7:$IN$65401,TH!DQ$2,0)</f>
        <v>141</v>
      </c>
      <c r="DR17" s="37">
        <f>VLOOKUP($B17,'D19KDN'!$B$7:$IN$65401,TH!DR$2,0)</f>
        <v>5</v>
      </c>
      <c r="DS17" s="37">
        <f>VLOOKUP($B17,'D19KDN'!$B$7:$IN$65401,TH!DS$2,0)</f>
        <v>138</v>
      </c>
      <c r="DT17" s="31">
        <f t="shared" si="8"/>
        <v>136</v>
      </c>
      <c r="DU17" s="31">
        <f t="shared" si="15"/>
        <v>0</v>
      </c>
      <c r="DV17" s="31">
        <f t="shared" si="9"/>
        <v>133</v>
      </c>
      <c r="DW17" s="31">
        <f t="shared" si="10"/>
        <v>136</v>
      </c>
      <c r="DX17" s="35">
        <f t="shared" si="11"/>
        <v>2.75</v>
      </c>
      <c r="DY17" s="7"/>
      <c r="DZ17" s="33">
        <f t="shared" si="12"/>
        <v>0</v>
      </c>
      <c r="EA17" s="7"/>
      <c r="EB17" s="7"/>
      <c r="EC17" s="35">
        <f t="shared" si="13"/>
        <v>2.65</v>
      </c>
      <c r="ED17" s="37">
        <f>VLOOKUP($B17,'D19KDN'!$B$7:$IN$65401,TH!ED$2,0)</f>
        <v>52</v>
      </c>
      <c r="EE17" s="47">
        <f>VLOOKUP($B17,'D19KDN'!$B$7:$IN$65401,TH!EE$2,0)</f>
        <v>7.2</v>
      </c>
      <c r="EF17" s="47">
        <f>VLOOKUP($B17,'D19KDN'!$B$7:$IN$65401,TH!EF$2,0)</f>
        <v>3</v>
      </c>
      <c r="EG17" s="38">
        <f>VLOOKUP($B17,'D19KDN'!$B$7:$IN$65401,TH!EG$2,0)</f>
        <v>0</v>
      </c>
      <c r="EH17" s="10">
        <f t="shared" si="14"/>
        <v>87</v>
      </c>
      <c r="EI17" s="10"/>
      <c r="EJ17" s="46">
        <f t="shared" si="17"/>
        <v>8.18</v>
      </c>
    </row>
    <row r="18" spans="1:140" ht="16.5" customHeight="1">
      <c r="A18" s="10">
        <f t="shared" si="16"/>
        <v>5</v>
      </c>
      <c r="B18" s="2">
        <v>161327456</v>
      </c>
      <c r="C18" s="2" t="s">
        <v>12</v>
      </c>
      <c r="D18" s="2" t="s">
        <v>31</v>
      </c>
      <c r="E18" s="2" t="s">
        <v>46</v>
      </c>
      <c r="F18" s="2" t="s">
        <v>66</v>
      </c>
      <c r="G18" s="2" t="s">
        <v>85</v>
      </c>
      <c r="H18" s="2" t="s">
        <v>90</v>
      </c>
      <c r="I18" s="36" t="str">
        <f>VLOOKUP($B18,'D19KDN'!$B$7:$IN$65401,TH!I$2,0)</f>
        <v>P</v>
      </c>
      <c r="J18" s="36" t="str">
        <f>VLOOKUP($B18,'D19KDN'!$B$7:$IN$65401,TH!J$2,0)</f>
        <v>P</v>
      </c>
      <c r="K18" s="36">
        <f>VLOOKUP($B18,'D19KDN'!$B$7:$IN$65401,TH!K$2,0)</f>
        <v>7.2</v>
      </c>
      <c r="L18" s="36" t="str">
        <f>VLOOKUP($B18,'D19KDN'!$B$7:$IN$65401,TH!L$2,0)</f>
        <v>P</v>
      </c>
      <c r="M18" s="36" t="str">
        <f>VLOOKUP($B18,'D19KDN'!$B$7:$IN$65401,TH!M$2,0)</f>
        <v>P</v>
      </c>
      <c r="N18" s="36" t="str">
        <f>VLOOKUP($B18,'D19KDN'!$B$7:$IN$65401,TH!N$2,0)</f>
        <v>P</v>
      </c>
      <c r="O18" s="36">
        <f>VLOOKUP($B18,'D19KDN'!$B$7:$IN$65401,TH!O$2,0)</f>
        <v>5.2</v>
      </c>
      <c r="P18" s="36">
        <f>VLOOKUP($B18,'D19KDN'!$B$7:$IN$65401,TH!P$2,0)</f>
        <v>0</v>
      </c>
      <c r="Q18" s="36" t="str">
        <f>VLOOKUP($B18,'D19KDN'!$B$7:$IN$65401,TH!Q$2,0)</f>
        <v>P</v>
      </c>
      <c r="R18" s="36">
        <f>VLOOKUP($B18,'D19KDN'!$B$7:$IN$65401,TH!R$2,0)</f>
        <v>0</v>
      </c>
      <c r="S18" s="23" t="str">
        <f t="shared" si="0"/>
        <v>P</v>
      </c>
      <c r="T18" s="36">
        <f>VLOOKUP($B18,'D19KDN'!$B$7:$IN$65401,TH!T$2,0)</f>
        <v>0</v>
      </c>
      <c r="U18" s="36">
        <f>VLOOKUP($B18,'D19KDN'!$B$7:$IN$65401,TH!U$2,0)</f>
        <v>0</v>
      </c>
      <c r="V18" s="36">
        <f>VLOOKUP($B18,'D19KDN'!$B$7:$IN$65401,TH!V$2,0)</f>
        <v>7.6</v>
      </c>
      <c r="W18" s="36">
        <f>VLOOKUP($B18,'D19KDN'!$B$7:$IN$65401,TH!W$2,0)</f>
        <v>7.3</v>
      </c>
      <c r="X18" s="36">
        <f>VLOOKUP($B18,'D19KDN'!$B$7:$IN$65401,TH!X$2,0)</f>
        <v>0</v>
      </c>
      <c r="Y18" s="26">
        <f t="shared" si="1"/>
        <v>7.6</v>
      </c>
      <c r="Z18" s="26">
        <f t="shared" si="2"/>
        <v>7.3</v>
      </c>
      <c r="AA18" s="36" t="str">
        <f>VLOOKUP($B18,'D19KDN'!$B$7:$IN$65401,TH!AA$2,0)</f>
        <v>P</v>
      </c>
      <c r="AB18" s="36" t="str">
        <f>VLOOKUP($B18,'D19KDN'!$B$7:$IN$65401,TH!AB$2,0)</f>
        <v>P</v>
      </c>
      <c r="AC18" s="36" t="str">
        <f>VLOOKUP($B18,'D19KDN'!$B$7:$IN$65401,TH!AC$2,0)</f>
        <v>P</v>
      </c>
      <c r="AD18" s="36">
        <f>VLOOKUP($B18,'D19KDN'!$B$7:$IN$65401,TH!AD$2,0)</f>
        <v>7.7</v>
      </c>
      <c r="AE18" s="36" t="str">
        <f>VLOOKUP($B18,'D19KDN'!$B$7:$IN$65401,TH!AE$2,0)</f>
        <v>P</v>
      </c>
      <c r="AF18" s="36" t="str">
        <f>VLOOKUP($B18,'D19KDN'!$B$7:$IN$65401,TH!AF$2,0)</f>
        <v>P</v>
      </c>
      <c r="AG18" s="36" t="str">
        <f>VLOOKUP($B18,'D19KDN'!$B$7:$IN$65401,TH!AG$2,0)</f>
        <v>P</v>
      </c>
      <c r="AH18" s="36" t="str">
        <f>VLOOKUP($B18,'D19KDN'!$B$7:$IN$65401,TH!AH$2,0)</f>
        <v>P</v>
      </c>
      <c r="AI18" s="36" t="str">
        <f>VLOOKUP($B18,'D19KDN'!$B$7:$IN$65401,TH!AI$2,0)</f>
        <v>P</v>
      </c>
      <c r="AJ18" s="36" t="str">
        <f>VLOOKUP($B18,'D19KDN'!$B$7:$IN$65401,TH!AJ$2,0)</f>
        <v>P</v>
      </c>
      <c r="AK18" s="36" t="str">
        <f>VLOOKUP($B18,'D19KDN'!$B$7:$IN$65401,TH!AK$2,0)</f>
        <v>P</v>
      </c>
      <c r="AL18" s="36" t="str">
        <f>VLOOKUP($B18,'D19KDN'!$B$7:$IN$65401,TH!AL$2,0)</f>
        <v>P</v>
      </c>
      <c r="AM18" s="36" t="str">
        <f>VLOOKUP($B18,'D19KDN'!$B$7:$IN$65401,TH!AM$2,0)</f>
        <v>P</v>
      </c>
      <c r="AN18" s="36">
        <f>VLOOKUP($B18,'D19KDN'!$B$7:$IN$65401,TH!AN$2,0)</f>
        <v>7.8</v>
      </c>
      <c r="AO18" s="36">
        <f>VLOOKUP($B18,'D19KDN'!$B$7:$IN$65401,TH!AO$2,0)</f>
        <v>8</v>
      </c>
      <c r="AP18" s="36">
        <f>VLOOKUP($B18,'D19KDN'!$B$7:$IN$65401,TH!AP$2,0)</f>
        <v>7.8</v>
      </c>
      <c r="AQ18" s="36">
        <f>VLOOKUP($B18,'D19KDN'!$B$7:$IN$65401,TH!AQ$2,0)</f>
        <v>7.4</v>
      </c>
      <c r="AR18" s="36">
        <f>VLOOKUP($B18,'D19KDN'!$B$7:$IN$65401,TH!AR$2,0)</f>
        <v>7</v>
      </c>
      <c r="AS18" s="36">
        <f>VLOOKUP($B18,'D19KDN'!$B$7:$IN$65401,TH!AS$2,0)</f>
        <v>7</v>
      </c>
      <c r="AT18" s="36">
        <f>VLOOKUP($B18,'D19KDN'!$B$7:$IN$65401,TH!AT$2,0)</f>
        <v>7.8</v>
      </c>
      <c r="AU18" s="36">
        <f>VLOOKUP($B18,'D19KDN'!$B$7:$IN$65401,TH!AU$2,0)</f>
        <v>8.2</v>
      </c>
      <c r="AV18" s="36">
        <f>VLOOKUP($B18,'D19KDN'!$B$7:$IN$65401,TH!AV$2,0)</f>
        <v>0</v>
      </c>
      <c r="AW18" s="36">
        <f>VLOOKUP($B18,'D19KDN'!$B$7:$IN$65401,TH!AW$2,0)</f>
        <v>0</v>
      </c>
      <c r="AX18" s="36">
        <f>VLOOKUP($B18,'D19KDN'!$B$7:$IN$65401,TH!AX$2,0)</f>
        <v>0</v>
      </c>
      <c r="AY18" s="36">
        <f>VLOOKUP($B18,'D19KDN'!$B$7:$IN$65401,TH!AY$2,0)</f>
        <v>0</v>
      </c>
      <c r="AZ18" s="37">
        <f>VLOOKUP($B18,'D19KDN'!$B$7:$IN$65401,TH!AZ$2,0)</f>
        <v>51</v>
      </c>
      <c r="BA18" s="37">
        <f>VLOOKUP($B18,'D19KDN'!$B$7:$IN$65401,TH!BA$2,0)</f>
        <v>0</v>
      </c>
      <c r="BB18" s="36" t="str">
        <f>VLOOKUP($B18,'D19KDN'!$B$7:$IN$65401,TH!BB$2,0)</f>
        <v>P</v>
      </c>
      <c r="BC18" s="36" t="str">
        <f>VLOOKUP($B18,'D19KDN'!$B$7:$IN$65401,TH!BC$2,0)</f>
        <v>P</v>
      </c>
      <c r="BD18" s="36" t="str">
        <f>VLOOKUP($B18,'D19KDN'!$B$7:$IN$65401,TH!BD$2,0)</f>
        <v>P</v>
      </c>
      <c r="BE18" s="36">
        <f>VLOOKUP($B18,'D19KDN'!$B$7:$IN$65401,TH!BE$2,0)</f>
        <v>0</v>
      </c>
      <c r="BF18" s="36">
        <f>VLOOKUP($B18,'D19KDN'!$B$7:$IN$65401,TH!BF$2,0)</f>
        <v>0</v>
      </c>
      <c r="BG18" s="36">
        <f>VLOOKUP($B18,'D19KDN'!$B$7:$IN$65401,TH!BG$2,0)</f>
        <v>0</v>
      </c>
      <c r="BH18" s="36">
        <f>VLOOKUP($B18,'D19KDN'!$B$7:$IN$65401,TH!BH$2,0)</f>
        <v>0</v>
      </c>
      <c r="BI18" s="36">
        <f>VLOOKUP($B18,'D19KDN'!$B$7:$IN$65401,TH!BI$2,0)</f>
        <v>0</v>
      </c>
      <c r="BJ18" s="36">
        <f>VLOOKUP($B18,'D19KDN'!$B$7:$IN$65401,TH!BJ$2,0)</f>
        <v>7.9</v>
      </c>
      <c r="BK18" s="36">
        <f>VLOOKUP($B18,'D19KDN'!$B$7:$IN$65401,TH!BK$2,0)</f>
        <v>0</v>
      </c>
      <c r="BL18" s="36">
        <f>VLOOKUP($B18,'D19KDN'!$B$7:$IN$65401,TH!BL$2,0)</f>
        <v>0</v>
      </c>
      <c r="BM18" s="36">
        <f>VLOOKUP($B18,'D19KDN'!$B$7:$IN$65401,TH!BM$2,0)</f>
        <v>0</v>
      </c>
      <c r="BN18" s="36">
        <f>VLOOKUP($B18,'D19KDN'!$B$7:$IN$65401,TH!BN$2,0)</f>
        <v>0</v>
      </c>
      <c r="BO18" s="36">
        <f>VLOOKUP($B18,'D19KDN'!$B$7:$IN$65401,TH!BO$2,0)</f>
        <v>0</v>
      </c>
      <c r="BP18" s="36">
        <f>VLOOKUP($B18,'D19KDN'!$B$7:$IN$65401,TH!BP$2,0)</f>
        <v>7.8</v>
      </c>
      <c r="BQ18" s="37">
        <f>VLOOKUP($B18,'D19KDN'!$B$7:$IN$65401,TH!BQ$2,0)</f>
        <v>5</v>
      </c>
      <c r="BR18" s="37">
        <f>VLOOKUP($B18,'D19KDN'!$B$7:$IN$65401,TH!BR$2,0)</f>
        <v>0</v>
      </c>
      <c r="BS18" s="36" t="str">
        <f>VLOOKUP($B18,'D19KDN'!$B$7:$IN$65401,TH!BS$2,0)</f>
        <v>P</v>
      </c>
      <c r="BT18" s="36" t="str">
        <f>VLOOKUP($B18,'D19KDN'!$B$7:$IN$65401,TH!BT$2,0)</f>
        <v>P</v>
      </c>
      <c r="BU18" s="36">
        <f>VLOOKUP($B18,'D19KDN'!$B$7:$IN$65401,TH!BU$2,0)</f>
        <v>6.6</v>
      </c>
      <c r="BV18" s="36">
        <f>VLOOKUP($B18,'D19KDN'!$B$7:$IN$65401,TH!BV$2,0)</f>
        <v>7.7</v>
      </c>
      <c r="BW18" s="36" t="str">
        <f>VLOOKUP($B18,'D19KDN'!$B$7:$IN$65401,TH!BW$2,0)</f>
        <v>P</v>
      </c>
      <c r="BX18" s="36">
        <f>VLOOKUP($B18,'D19KDN'!$B$7:$IN$65401,TH!BX$2,0)</f>
        <v>6.4</v>
      </c>
      <c r="BY18" s="36" t="str">
        <f>VLOOKUP($B18,'D19KDN'!$B$7:$IN$65401,TH!BY$2,0)</f>
        <v>P</v>
      </c>
      <c r="BZ18" s="36">
        <f>VLOOKUP($B18,'D19KDN'!$B$7:$IN$65401,TH!BZ$2,0)</f>
        <v>7</v>
      </c>
      <c r="CA18" s="36" t="str">
        <f>VLOOKUP($B18,'D19KDN'!$B$7:$IN$65401,TH!CA$2,0)</f>
        <v>P</v>
      </c>
      <c r="CB18" s="36" t="str">
        <f>VLOOKUP($B18,'D19KDN'!$B$7:$IN$65401,TH!CB$2,0)</f>
        <v>P</v>
      </c>
      <c r="CC18" s="36" t="str">
        <f>VLOOKUP($B18,'D19KDN'!$B$7:$IN$65401,TH!CC$2,0)</f>
        <v>P</v>
      </c>
      <c r="CD18" s="36" t="str">
        <f>VLOOKUP($B18,'D19KDN'!$B$7:$IN$65401,TH!CD$2,0)</f>
        <v>P</v>
      </c>
      <c r="CE18" s="36">
        <f>VLOOKUP($B18,'D19KDN'!$B$7:$IN$65401,TH!CE$2,0)</f>
        <v>7.1</v>
      </c>
      <c r="CF18" s="36" t="str">
        <f>VLOOKUP($B18,'D19KDN'!$B$7:$IN$65401,TH!CF$2,0)</f>
        <v>P</v>
      </c>
      <c r="CG18" s="36">
        <f>VLOOKUP($B18,'D19KDN'!$B$7:$IN$65401,TH!CG$2,0)</f>
        <v>5.6</v>
      </c>
      <c r="CH18" s="36">
        <f>VLOOKUP($B18,'D19KDN'!$B$7:$IN$65401,TH!CH$2,0)</f>
        <v>0</v>
      </c>
      <c r="CI18" s="36" t="str">
        <f>VLOOKUP($B18,'D19KDN'!$B$7:$IN$65401,TH!CI$2,0)</f>
        <v>P</v>
      </c>
      <c r="CJ18" s="23" t="str">
        <f t="shared" si="3"/>
        <v>P</v>
      </c>
      <c r="CK18" s="36" t="str">
        <f>VLOOKUP($B18,'D19KDN'!$B$7:$IN$65401,TH!CK$2,0)</f>
        <v>P</v>
      </c>
      <c r="CL18" s="36" t="str">
        <f>VLOOKUP($B18,'D19KDN'!$B$7:$IN$65401,TH!CL$2,0)</f>
        <v>P</v>
      </c>
      <c r="CM18" s="36" t="str">
        <f>VLOOKUP($B18,'D19KDN'!$B$7:$IN$65401,TH!CM$2,0)</f>
        <v>P</v>
      </c>
      <c r="CN18" s="36">
        <f>VLOOKUP($B18,'D19KDN'!$B$7:$IN$65401,TH!CN$2,0)</f>
        <v>5.7</v>
      </c>
      <c r="CO18" s="36">
        <f>VLOOKUP($B18,'D19KDN'!$B$7:$IN$65401,TH!CO$2,0)</f>
        <v>8.9</v>
      </c>
      <c r="CP18" s="37">
        <f>VLOOKUP($B18,'D19KDN'!$B$7:$IN$65401,TH!CP$2,0)</f>
        <v>55</v>
      </c>
      <c r="CQ18" s="37">
        <f>VLOOKUP($B18,'D19KDN'!$B$7:$IN$65401,TH!CQ$2,0)</f>
        <v>0</v>
      </c>
      <c r="CR18" s="36">
        <f>VLOOKUP($B18,'D19KDN'!$B$7:$IN$65401,TH!CR$2,0)</f>
        <v>0</v>
      </c>
      <c r="CS18" s="36">
        <f>VLOOKUP($B18,'D19KDN'!$B$7:$IN$65401,TH!CS$2,0)</f>
        <v>0</v>
      </c>
      <c r="CT18" s="36" t="str">
        <f>VLOOKUP($B18,'D19KDN'!$B$7:$IN$65401,TH!CT$2,0)</f>
        <v>P</v>
      </c>
      <c r="CU18" s="36">
        <f>VLOOKUP($B18,'D19KDN'!$B$7:$IN$65401,TH!CU$2,0)</f>
        <v>0</v>
      </c>
      <c r="CV18" s="23" t="str">
        <f t="shared" si="4"/>
        <v>P</v>
      </c>
      <c r="CW18" s="36" t="str">
        <f>VLOOKUP($B18,'D19KDN'!$B$7:$IN$65401,TH!CW$2,0)</f>
        <v>P</v>
      </c>
      <c r="CX18" s="36" t="str">
        <f>VLOOKUP($B18,'D19KDN'!$B$7:$IN$65401,TH!CX$2,0)</f>
        <v>P</v>
      </c>
      <c r="CY18" s="23" t="str">
        <f t="shared" si="5"/>
        <v>P</v>
      </c>
      <c r="CZ18" s="36">
        <f>VLOOKUP($B18,'D19KDN'!$B$7:$IN$65401,TH!CZ$2,0)</f>
        <v>0</v>
      </c>
      <c r="DA18" s="36" t="str">
        <f>VLOOKUP($B18,'D19KDN'!$B$7:$IN$65401,TH!DA$2,0)</f>
        <v>P</v>
      </c>
      <c r="DB18" s="23" t="str">
        <f t="shared" si="6"/>
        <v>P</v>
      </c>
      <c r="DC18" s="36">
        <f>VLOOKUP($B18,'D19KDN'!$B$7:$IN$65401,TH!DC$2,0)</f>
        <v>5</v>
      </c>
      <c r="DD18" s="36">
        <f>VLOOKUP($B18,'D19KDN'!$B$7:$IN$65401,TH!DD$2,0)</f>
        <v>8</v>
      </c>
      <c r="DE18" s="36" t="str">
        <f>VLOOKUP($B18,'D19KDN'!$B$7:$IN$65401,TH!DE$2,0)</f>
        <v>P</v>
      </c>
      <c r="DF18" s="36" t="str">
        <f>VLOOKUP($B18,'D19KDN'!$B$7:$IN$65401,TH!DF$2,0)</f>
        <v>P</v>
      </c>
      <c r="DG18" s="36" t="str">
        <f>VLOOKUP($B18,'D19KDN'!$B$7:$IN$65401,TH!DG$2,0)</f>
        <v>P</v>
      </c>
      <c r="DH18" s="36">
        <f>VLOOKUP($B18,'D19KDN'!$B$7:$IN$65401,TH!DH$2,0)</f>
        <v>9</v>
      </c>
      <c r="DI18" s="36">
        <f>VLOOKUP($B18,'D19KDN'!$B$7:$IN$65401,TH!DI$2,0)</f>
        <v>8.1</v>
      </c>
      <c r="DJ18" s="36">
        <f>VLOOKUP($B18,'D19KDN'!$B$7:$IN$65401,TH!DJ$2,0)</f>
        <v>0</v>
      </c>
      <c r="DK18" s="36">
        <f>VLOOKUP($B18,'D19KDN'!$B$7:$IN$65401,TH!DK$2,0)</f>
        <v>0</v>
      </c>
      <c r="DL18" s="26">
        <f t="shared" si="7"/>
        <v>0</v>
      </c>
      <c r="DM18" s="37">
        <f>VLOOKUP($B18,'D19KDN'!$B$7:$IN$65401,TH!DM$2,0)</f>
        <v>26</v>
      </c>
      <c r="DN18" s="37">
        <f>VLOOKUP($B18,'D19KDN'!$B$7:$IN$65401,TH!DN$2,0)</f>
        <v>5</v>
      </c>
      <c r="DO18" s="37">
        <f>VLOOKUP($B18,'D19KDN'!$B$7:$IN$65401,TH!DO$2,0)</f>
        <v>0</v>
      </c>
      <c r="DP18" s="37">
        <f>VLOOKUP($B18,'D19KDN'!$B$7:$IN$65401,TH!DP$2,0)</f>
        <v>5</v>
      </c>
      <c r="DQ18" s="37">
        <f>VLOOKUP($B18,'D19KDN'!$B$7:$IN$65401,TH!DQ$2,0)</f>
        <v>137</v>
      </c>
      <c r="DR18" s="37">
        <f>VLOOKUP($B18,'D19KDN'!$B$7:$IN$65401,TH!DR$2,0)</f>
        <v>5</v>
      </c>
      <c r="DS18" s="37">
        <f>VLOOKUP($B18,'D19KDN'!$B$7:$IN$65401,TH!DS$2,0)</f>
        <v>138</v>
      </c>
      <c r="DT18" s="31">
        <f t="shared" si="8"/>
        <v>132</v>
      </c>
      <c r="DU18" s="31">
        <f t="shared" si="15"/>
        <v>0</v>
      </c>
      <c r="DV18" s="31">
        <f t="shared" si="9"/>
        <v>133</v>
      </c>
      <c r="DW18" s="31">
        <f t="shared" si="10"/>
        <v>132</v>
      </c>
      <c r="DX18" s="35">
        <f t="shared" si="11"/>
        <v>2.59</v>
      </c>
      <c r="DY18" s="7"/>
      <c r="DZ18" s="33">
        <f t="shared" si="12"/>
        <v>0</v>
      </c>
      <c r="EA18" s="7"/>
      <c r="EB18" s="7"/>
      <c r="EC18" s="35">
        <f t="shared" si="13"/>
        <v>2.49</v>
      </c>
      <c r="ED18" s="37">
        <f>VLOOKUP($B18,'D19KDN'!$B$7:$IN$65401,TH!ED$2,0)</f>
        <v>49</v>
      </c>
      <c r="EE18" s="47">
        <f>VLOOKUP($B18,'D19KDN'!$B$7:$IN$65401,TH!EE$2,0)</f>
        <v>7</v>
      </c>
      <c r="EF18" s="47">
        <f>VLOOKUP($B18,'D19KDN'!$B$7:$IN$65401,TH!EF$2,0)</f>
        <v>2.89</v>
      </c>
      <c r="EG18" s="38">
        <f>VLOOKUP($B18,'D19KDN'!$B$7:$IN$65401,TH!EG$2,0)</f>
        <v>0</v>
      </c>
      <c r="EH18" s="10">
        <f t="shared" si="14"/>
        <v>87</v>
      </c>
      <c r="EI18" s="10"/>
      <c r="EJ18" s="46">
        <f t="shared" si="17"/>
        <v>8.23</v>
      </c>
    </row>
    <row r="19" spans="1:140" ht="16.5" customHeight="1">
      <c r="A19" s="10">
        <f t="shared" si="16"/>
        <v>6</v>
      </c>
      <c r="B19" s="2">
        <v>161325537</v>
      </c>
      <c r="C19" s="2" t="s">
        <v>3</v>
      </c>
      <c r="D19" s="2" t="s">
        <v>22</v>
      </c>
      <c r="E19" s="2" t="s">
        <v>41</v>
      </c>
      <c r="F19" s="2" t="s">
        <v>57</v>
      </c>
      <c r="G19" s="2" t="s">
        <v>85</v>
      </c>
      <c r="H19" s="2" t="s">
        <v>90</v>
      </c>
      <c r="I19" s="36" t="str">
        <f>VLOOKUP($B19,'D19KDN'!$B$7:$IN$65401,TH!I$2,0)</f>
        <v>P</v>
      </c>
      <c r="J19" s="36" t="str">
        <f>VLOOKUP($B19,'D19KDN'!$B$7:$IN$65401,TH!J$2,0)</f>
        <v>P</v>
      </c>
      <c r="K19" s="36">
        <f>VLOOKUP($B19,'D19KDN'!$B$7:$IN$65401,TH!K$2,0)</f>
        <v>7.2</v>
      </c>
      <c r="L19" s="36" t="str">
        <f>VLOOKUP($B19,'D19KDN'!$B$7:$IN$65401,TH!L$2,0)</f>
        <v>P</v>
      </c>
      <c r="M19" s="36" t="str">
        <f>VLOOKUP($B19,'D19KDN'!$B$7:$IN$65401,TH!M$2,0)</f>
        <v>P</v>
      </c>
      <c r="N19" s="36" t="str">
        <f>VLOOKUP($B19,'D19KDN'!$B$7:$IN$65401,TH!N$2,0)</f>
        <v>P</v>
      </c>
      <c r="O19" s="36">
        <f>VLOOKUP($B19,'D19KDN'!$B$7:$IN$65401,TH!O$2,0)</f>
        <v>5.8</v>
      </c>
      <c r="P19" s="36">
        <f>VLOOKUP($B19,'D19KDN'!$B$7:$IN$65401,TH!P$2,0)</f>
        <v>0</v>
      </c>
      <c r="Q19" s="36" t="str">
        <f>VLOOKUP($B19,'D19KDN'!$B$7:$IN$65401,TH!Q$2,0)</f>
        <v>P</v>
      </c>
      <c r="R19" s="36">
        <f>VLOOKUP($B19,'D19KDN'!$B$7:$IN$65401,TH!R$2,0)</f>
        <v>0</v>
      </c>
      <c r="S19" s="23" t="str">
        <f t="shared" si="0"/>
        <v>P</v>
      </c>
      <c r="T19" s="36">
        <f>VLOOKUP($B19,'D19KDN'!$B$7:$IN$65401,TH!T$2,0)</f>
        <v>0</v>
      </c>
      <c r="U19" s="36">
        <f>VLOOKUP($B19,'D19KDN'!$B$7:$IN$65401,TH!U$2,0)</f>
        <v>0</v>
      </c>
      <c r="V19" s="36">
        <f>VLOOKUP($B19,'D19KDN'!$B$7:$IN$65401,TH!V$2,0)</f>
        <v>8.1</v>
      </c>
      <c r="W19" s="36">
        <f>VLOOKUP($B19,'D19KDN'!$B$7:$IN$65401,TH!W$2,0)</f>
        <v>6.5</v>
      </c>
      <c r="X19" s="36">
        <f>VLOOKUP($B19,'D19KDN'!$B$7:$IN$65401,TH!X$2,0)</f>
        <v>0</v>
      </c>
      <c r="Y19" s="26">
        <f t="shared" si="1"/>
        <v>8.1</v>
      </c>
      <c r="Z19" s="26">
        <f t="shared" si="2"/>
        <v>6.5</v>
      </c>
      <c r="AA19" s="36" t="str">
        <f>VLOOKUP($B19,'D19KDN'!$B$7:$IN$65401,TH!AA$2,0)</f>
        <v>P</v>
      </c>
      <c r="AB19" s="36" t="str">
        <f>VLOOKUP($B19,'D19KDN'!$B$7:$IN$65401,TH!AB$2,0)</f>
        <v>P</v>
      </c>
      <c r="AC19" s="36" t="str">
        <f>VLOOKUP($B19,'D19KDN'!$B$7:$IN$65401,TH!AC$2,0)</f>
        <v>P</v>
      </c>
      <c r="AD19" s="36">
        <f>VLOOKUP($B19,'D19KDN'!$B$7:$IN$65401,TH!AD$2,0)</f>
        <v>7.3</v>
      </c>
      <c r="AE19" s="36" t="str">
        <f>VLOOKUP($B19,'D19KDN'!$B$7:$IN$65401,TH!AE$2,0)</f>
        <v>P</v>
      </c>
      <c r="AF19" s="36" t="str">
        <f>VLOOKUP($B19,'D19KDN'!$B$7:$IN$65401,TH!AF$2,0)</f>
        <v>P</v>
      </c>
      <c r="AG19" s="36" t="str">
        <f>VLOOKUP($B19,'D19KDN'!$B$7:$IN$65401,TH!AG$2,0)</f>
        <v>P</v>
      </c>
      <c r="AH19" s="36" t="str">
        <f>VLOOKUP($B19,'D19KDN'!$B$7:$IN$65401,TH!AH$2,0)</f>
        <v>P</v>
      </c>
      <c r="AI19" s="36" t="str">
        <f>VLOOKUP($B19,'D19KDN'!$B$7:$IN$65401,TH!AI$2,0)</f>
        <v>P</v>
      </c>
      <c r="AJ19" s="36" t="str">
        <f>VLOOKUP($B19,'D19KDN'!$B$7:$IN$65401,TH!AJ$2,0)</f>
        <v>P</v>
      </c>
      <c r="AK19" s="36" t="str">
        <f>VLOOKUP($B19,'D19KDN'!$B$7:$IN$65401,TH!AK$2,0)</f>
        <v>P</v>
      </c>
      <c r="AL19" s="36" t="str">
        <f>VLOOKUP($B19,'D19KDN'!$B$7:$IN$65401,TH!AL$2,0)</f>
        <v>P</v>
      </c>
      <c r="AM19" s="36" t="str">
        <f>VLOOKUP($B19,'D19KDN'!$B$7:$IN$65401,TH!AM$2,0)</f>
        <v>P</v>
      </c>
      <c r="AN19" s="36">
        <f>VLOOKUP($B19,'D19KDN'!$B$7:$IN$65401,TH!AN$2,0)</f>
        <v>7.6</v>
      </c>
      <c r="AO19" s="36">
        <f>VLOOKUP($B19,'D19KDN'!$B$7:$IN$65401,TH!AO$2,0)</f>
        <v>7.2</v>
      </c>
      <c r="AP19" s="36">
        <f>VLOOKUP($B19,'D19KDN'!$B$7:$IN$65401,TH!AP$2,0)</f>
        <v>7.8</v>
      </c>
      <c r="AQ19" s="36">
        <f>VLOOKUP($B19,'D19KDN'!$B$7:$IN$65401,TH!AQ$2,0)</f>
        <v>7.4</v>
      </c>
      <c r="AR19" s="36">
        <f>VLOOKUP($B19,'D19KDN'!$B$7:$IN$65401,TH!AR$2,0)</f>
        <v>6.4</v>
      </c>
      <c r="AS19" s="36">
        <f>VLOOKUP($B19,'D19KDN'!$B$7:$IN$65401,TH!AS$2,0)</f>
        <v>7.5</v>
      </c>
      <c r="AT19" s="36">
        <f>VLOOKUP($B19,'D19KDN'!$B$7:$IN$65401,TH!AT$2,0)</f>
        <v>7.4</v>
      </c>
      <c r="AU19" s="36">
        <f>VLOOKUP($B19,'D19KDN'!$B$7:$IN$65401,TH!AU$2,0)</f>
        <v>8</v>
      </c>
      <c r="AV19" s="36">
        <f>VLOOKUP($B19,'D19KDN'!$B$7:$IN$65401,TH!AV$2,0)</f>
        <v>0</v>
      </c>
      <c r="AW19" s="36">
        <f>VLOOKUP($B19,'D19KDN'!$B$7:$IN$65401,TH!AW$2,0)</f>
        <v>0</v>
      </c>
      <c r="AX19" s="36">
        <f>VLOOKUP($B19,'D19KDN'!$B$7:$IN$65401,TH!AX$2,0)</f>
        <v>0</v>
      </c>
      <c r="AY19" s="36">
        <f>VLOOKUP($B19,'D19KDN'!$B$7:$IN$65401,TH!AY$2,0)</f>
        <v>0</v>
      </c>
      <c r="AZ19" s="37">
        <f>VLOOKUP($B19,'D19KDN'!$B$7:$IN$65401,TH!AZ$2,0)</f>
        <v>51</v>
      </c>
      <c r="BA19" s="37">
        <f>VLOOKUP($B19,'D19KDN'!$B$7:$IN$65401,TH!BA$2,0)</f>
        <v>0</v>
      </c>
      <c r="BB19" s="36" t="str">
        <f>VLOOKUP($B19,'D19KDN'!$B$7:$IN$65401,TH!BB$2,0)</f>
        <v>P</v>
      </c>
      <c r="BC19" s="36" t="str">
        <f>VLOOKUP($B19,'D19KDN'!$B$7:$IN$65401,TH!BC$2,0)</f>
        <v>P</v>
      </c>
      <c r="BD19" s="36" t="str">
        <f>VLOOKUP($B19,'D19KDN'!$B$7:$IN$65401,TH!BD$2,0)</f>
        <v>P</v>
      </c>
      <c r="BE19" s="36">
        <f>VLOOKUP($B19,'D19KDN'!$B$7:$IN$65401,TH!BE$2,0)</f>
        <v>0</v>
      </c>
      <c r="BF19" s="36">
        <f>VLOOKUP($B19,'D19KDN'!$B$7:$IN$65401,TH!BF$2,0)</f>
        <v>0</v>
      </c>
      <c r="BG19" s="36">
        <f>VLOOKUP($B19,'D19KDN'!$B$7:$IN$65401,TH!BG$2,0)</f>
        <v>0</v>
      </c>
      <c r="BH19" s="36">
        <f>VLOOKUP($B19,'D19KDN'!$B$7:$IN$65401,TH!BH$2,0)</f>
        <v>0</v>
      </c>
      <c r="BI19" s="36">
        <f>VLOOKUP($B19,'D19KDN'!$B$7:$IN$65401,TH!BI$2,0)</f>
        <v>0</v>
      </c>
      <c r="BJ19" s="36">
        <f>VLOOKUP($B19,'D19KDN'!$B$7:$IN$65401,TH!BJ$2,0)</f>
        <v>5.7</v>
      </c>
      <c r="BK19" s="36">
        <f>VLOOKUP($B19,'D19KDN'!$B$7:$IN$65401,TH!BK$2,0)</f>
        <v>0</v>
      </c>
      <c r="BL19" s="36">
        <f>VLOOKUP($B19,'D19KDN'!$B$7:$IN$65401,TH!BL$2,0)</f>
        <v>0</v>
      </c>
      <c r="BM19" s="36">
        <f>VLOOKUP($B19,'D19KDN'!$B$7:$IN$65401,TH!BM$2,0)</f>
        <v>0</v>
      </c>
      <c r="BN19" s="36">
        <f>VLOOKUP($B19,'D19KDN'!$B$7:$IN$65401,TH!BN$2,0)</f>
        <v>0</v>
      </c>
      <c r="BO19" s="36">
        <f>VLOOKUP($B19,'D19KDN'!$B$7:$IN$65401,TH!BO$2,0)</f>
        <v>0</v>
      </c>
      <c r="BP19" s="36">
        <f>VLOOKUP($B19,'D19KDN'!$B$7:$IN$65401,TH!BP$2,0)</f>
        <v>6.9</v>
      </c>
      <c r="BQ19" s="37">
        <f>VLOOKUP($B19,'D19KDN'!$B$7:$IN$65401,TH!BQ$2,0)</f>
        <v>5</v>
      </c>
      <c r="BR19" s="37">
        <f>VLOOKUP($B19,'D19KDN'!$B$7:$IN$65401,TH!BR$2,0)</f>
        <v>0</v>
      </c>
      <c r="BS19" s="36" t="str">
        <f>VLOOKUP($B19,'D19KDN'!$B$7:$IN$65401,TH!BS$2,0)</f>
        <v>P</v>
      </c>
      <c r="BT19" s="36" t="str">
        <f>VLOOKUP($B19,'D19KDN'!$B$7:$IN$65401,TH!BT$2,0)</f>
        <v>P</v>
      </c>
      <c r="BU19" s="36">
        <f>VLOOKUP($B19,'D19KDN'!$B$7:$IN$65401,TH!BU$2,0)</f>
        <v>7</v>
      </c>
      <c r="BV19" s="36">
        <f>VLOOKUP($B19,'D19KDN'!$B$7:$IN$65401,TH!BV$2,0)</f>
        <v>6.2</v>
      </c>
      <c r="BW19" s="36" t="str">
        <f>VLOOKUP($B19,'D19KDN'!$B$7:$IN$65401,TH!BW$2,0)</f>
        <v>P</v>
      </c>
      <c r="BX19" s="36">
        <f>VLOOKUP($B19,'D19KDN'!$B$7:$IN$65401,TH!BX$2,0)</f>
        <v>7.2</v>
      </c>
      <c r="BY19" s="36" t="str">
        <f>VLOOKUP($B19,'D19KDN'!$B$7:$IN$65401,TH!BY$2,0)</f>
        <v>P</v>
      </c>
      <c r="BZ19" s="36">
        <f>VLOOKUP($B19,'D19KDN'!$B$7:$IN$65401,TH!BZ$2,0)</f>
        <v>6.5</v>
      </c>
      <c r="CA19" s="36" t="str">
        <f>VLOOKUP($B19,'D19KDN'!$B$7:$IN$65401,TH!CA$2,0)</f>
        <v>P</v>
      </c>
      <c r="CB19" s="36" t="str">
        <f>VLOOKUP($B19,'D19KDN'!$B$7:$IN$65401,TH!CB$2,0)</f>
        <v>P</v>
      </c>
      <c r="CC19" s="36" t="str">
        <f>VLOOKUP($B19,'D19KDN'!$B$7:$IN$65401,TH!CC$2,0)</f>
        <v>P</v>
      </c>
      <c r="CD19" s="36" t="str">
        <f>VLOOKUP($B19,'D19KDN'!$B$7:$IN$65401,TH!CD$2,0)</f>
        <v>P</v>
      </c>
      <c r="CE19" s="36">
        <f>VLOOKUP($B19,'D19KDN'!$B$7:$IN$65401,TH!CE$2,0)</f>
        <v>7.3</v>
      </c>
      <c r="CF19" s="36" t="str">
        <f>VLOOKUP($B19,'D19KDN'!$B$7:$IN$65401,TH!CF$2,0)</f>
        <v>P</v>
      </c>
      <c r="CG19" s="36">
        <f>VLOOKUP($B19,'D19KDN'!$B$7:$IN$65401,TH!CG$2,0)</f>
        <v>5.9</v>
      </c>
      <c r="CH19" s="36">
        <f>VLOOKUP($B19,'D19KDN'!$B$7:$IN$65401,TH!CH$2,0)</f>
        <v>0</v>
      </c>
      <c r="CI19" s="36" t="str">
        <f>VLOOKUP($B19,'D19KDN'!$B$7:$IN$65401,TH!CI$2,0)</f>
        <v>P</v>
      </c>
      <c r="CJ19" s="23" t="str">
        <f t="shared" si="3"/>
        <v>P</v>
      </c>
      <c r="CK19" s="36" t="str">
        <f>VLOOKUP($B19,'D19KDN'!$B$7:$IN$65401,TH!CK$2,0)</f>
        <v>P</v>
      </c>
      <c r="CL19" s="36" t="str">
        <f>VLOOKUP($B19,'D19KDN'!$B$7:$IN$65401,TH!CL$2,0)</f>
        <v>P</v>
      </c>
      <c r="CM19" s="36" t="str">
        <f>VLOOKUP($B19,'D19KDN'!$B$7:$IN$65401,TH!CM$2,0)</f>
        <v>P</v>
      </c>
      <c r="CN19" s="36">
        <f>VLOOKUP($B19,'D19KDN'!$B$7:$IN$65401,TH!CN$2,0)</f>
        <v>6.2</v>
      </c>
      <c r="CO19" s="36">
        <f>VLOOKUP($B19,'D19KDN'!$B$7:$IN$65401,TH!CO$2,0)</f>
        <v>7.7</v>
      </c>
      <c r="CP19" s="37">
        <f>VLOOKUP($B19,'D19KDN'!$B$7:$IN$65401,TH!CP$2,0)</f>
        <v>55</v>
      </c>
      <c r="CQ19" s="37">
        <f>VLOOKUP($B19,'D19KDN'!$B$7:$IN$65401,TH!CQ$2,0)</f>
        <v>0</v>
      </c>
      <c r="CR19" s="36" t="str">
        <f>VLOOKUP($B19,'D19KDN'!$B$7:$IN$65401,TH!CR$2,0)</f>
        <v>P</v>
      </c>
      <c r="CS19" s="36" t="str">
        <f>VLOOKUP($B19,'D19KDN'!$B$7:$IN$65401,TH!CS$2,0)</f>
        <v>P</v>
      </c>
      <c r="CT19" s="36" t="str">
        <f>VLOOKUP($B19,'D19KDN'!$B$7:$IN$65401,TH!CT$2,0)</f>
        <v>P</v>
      </c>
      <c r="CU19" s="36">
        <f>VLOOKUP($B19,'D19KDN'!$B$7:$IN$65401,TH!CU$2,0)</f>
        <v>0</v>
      </c>
      <c r="CV19" s="23" t="str">
        <f t="shared" si="4"/>
        <v>P</v>
      </c>
      <c r="CW19" s="36" t="str">
        <f>VLOOKUP($B19,'D19KDN'!$B$7:$IN$65401,TH!CW$2,0)</f>
        <v>P</v>
      </c>
      <c r="CX19" s="36" t="str">
        <f>VLOOKUP($B19,'D19KDN'!$B$7:$IN$65401,TH!CX$2,0)</f>
        <v>P</v>
      </c>
      <c r="CY19" s="23" t="str">
        <f t="shared" si="5"/>
        <v>P</v>
      </c>
      <c r="CZ19" s="36">
        <f>VLOOKUP($B19,'D19KDN'!$B$7:$IN$65401,TH!CZ$2,0)</f>
        <v>0</v>
      </c>
      <c r="DA19" s="36">
        <f>VLOOKUP($B19,'D19KDN'!$B$7:$IN$65401,TH!DA$2,0)</f>
        <v>6.6</v>
      </c>
      <c r="DB19" s="23">
        <f t="shared" si="6"/>
        <v>6.6</v>
      </c>
      <c r="DC19" s="36" t="str">
        <f>VLOOKUP($B19,'D19KDN'!$B$7:$IN$65401,TH!DC$2,0)</f>
        <v>P</v>
      </c>
      <c r="DD19" s="36">
        <f>VLOOKUP($B19,'D19KDN'!$B$7:$IN$65401,TH!DD$2,0)</f>
        <v>7.3</v>
      </c>
      <c r="DE19" s="36" t="str">
        <f>VLOOKUP($B19,'D19KDN'!$B$7:$IN$65401,TH!DE$2,0)</f>
        <v>P</v>
      </c>
      <c r="DF19" s="36" t="str">
        <f>VLOOKUP($B19,'D19KDN'!$B$7:$IN$65401,TH!DF$2,0)</f>
        <v>P</v>
      </c>
      <c r="DG19" s="36">
        <f>VLOOKUP($B19,'D19KDN'!$B$7:$IN$65401,TH!DG$2,0)</f>
        <v>7.1</v>
      </c>
      <c r="DH19" s="36">
        <f>VLOOKUP($B19,'D19KDN'!$B$7:$IN$65401,TH!DH$2,0)</f>
        <v>8.8</v>
      </c>
      <c r="DI19" s="36">
        <f>VLOOKUP($B19,'D19KDN'!$B$7:$IN$65401,TH!DI$2,0)</f>
        <v>7.6</v>
      </c>
      <c r="DJ19" s="36">
        <f>VLOOKUP($B19,'D19KDN'!$B$7:$IN$65401,TH!DJ$2,0)</f>
        <v>0</v>
      </c>
      <c r="DK19" s="36">
        <f>VLOOKUP($B19,'D19KDN'!$B$7:$IN$65401,TH!DK$2,0)</f>
        <v>0</v>
      </c>
      <c r="DL19" s="26">
        <f t="shared" si="7"/>
        <v>0</v>
      </c>
      <c r="DM19" s="37">
        <f>VLOOKUP($B19,'D19KDN'!$B$7:$IN$65401,TH!DM$2,0)</f>
        <v>30</v>
      </c>
      <c r="DN19" s="37">
        <f>VLOOKUP($B19,'D19KDN'!$B$7:$IN$65401,TH!DN$2,0)</f>
        <v>5</v>
      </c>
      <c r="DO19" s="37">
        <f>VLOOKUP($B19,'D19KDN'!$B$7:$IN$65401,TH!DO$2,0)</f>
        <v>0</v>
      </c>
      <c r="DP19" s="37">
        <f>VLOOKUP($B19,'D19KDN'!$B$7:$IN$65401,TH!DP$2,0)</f>
        <v>5</v>
      </c>
      <c r="DQ19" s="37">
        <f>VLOOKUP($B19,'D19KDN'!$B$7:$IN$65401,TH!DQ$2,0)</f>
        <v>141</v>
      </c>
      <c r="DR19" s="37">
        <f>VLOOKUP($B19,'D19KDN'!$B$7:$IN$65401,TH!DR$2,0)</f>
        <v>5</v>
      </c>
      <c r="DS19" s="37">
        <f>VLOOKUP($B19,'D19KDN'!$B$7:$IN$65401,TH!DS$2,0)</f>
        <v>138</v>
      </c>
      <c r="DT19" s="31">
        <f t="shared" si="8"/>
        <v>136</v>
      </c>
      <c r="DU19" s="31">
        <f t="shared" si="15"/>
        <v>0</v>
      </c>
      <c r="DV19" s="31">
        <f t="shared" si="9"/>
        <v>133</v>
      </c>
      <c r="DW19" s="31">
        <f t="shared" si="10"/>
        <v>136</v>
      </c>
      <c r="DX19" s="35">
        <f t="shared" si="11"/>
        <v>2.66</v>
      </c>
      <c r="DY19" s="7"/>
      <c r="DZ19" s="33">
        <f t="shared" si="12"/>
        <v>0</v>
      </c>
      <c r="EA19" s="7"/>
      <c r="EB19" s="7"/>
      <c r="EC19" s="35">
        <f t="shared" si="13"/>
        <v>2.56</v>
      </c>
      <c r="ED19" s="37">
        <f>VLOOKUP($B19,'D19KDN'!$B$7:$IN$65401,TH!ED$2,0)</f>
        <v>52</v>
      </c>
      <c r="EE19" s="47">
        <f>VLOOKUP($B19,'D19KDN'!$B$7:$IN$65401,TH!EE$2,0)</f>
        <v>6.96</v>
      </c>
      <c r="EF19" s="47">
        <f>VLOOKUP($B19,'D19KDN'!$B$7:$IN$65401,TH!EF$2,0)</f>
        <v>2.84</v>
      </c>
      <c r="EG19" s="38">
        <f>VLOOKUP($B19,'D19KDN'!$B$7:$IN$65401,TH!EG$2,0)</f>
        <v>0</v>
      </c>
      <c r="EH19" s="10">
        <f t="shared" si="14"/>
        <v>87</v>
      </c>
      <c r="EI19" s="10"/>
      <c r="EJ19" s="46">
        <f t="shared" si="17"/>
        <v>7.91</v>
      </c>
    </row>
    <row r="20" spans="1:140" ht="16.5" customHeight="1">
      <c r="A20" s="10">
        <f t="shared" si="16"/>
        <v>7</v>
      </c>
      <c r="B20" s="2">
        <v>1920255442</v>
      </c>
      <c r="C20" s="2" t="s">
        <v>6</v>
      </c>
      <c r="D20" s="2" t="s">
        <v>15</v>
      </c>
      <c r="E20" s="2" t="s">
        <v>47</v>
      </c>
      <c r="F20" s="2" t="s">
        <v>67</v>
      </c>
      <c r="G20" s="2" t="s">
        <v>85</v>
      </c>
      <c r="H20" s="2" t="s">
        <v>90</v>
      </c>
      <c r="I20" s="36">
        <f>VLOOKUP($B20,'D19KDN'!$B$7:$IN$65401,TH!I$2,0)</f>
        <v>9</v>
      </c>
      <c r="J20" s="36">
        <f>VLOOKUP($B20,'D19KDN'!$B$7:$IN$65401,TH!J$2,0)</f>
        <v>7.2</v>
      </c>
      <c r="K20" s="36">
        <f>VLOOKUP($B20,'D19KDN'!$B$7:$IN$65401,TH!K$2,0)</f>
        <v>7.2</v>
      </c>
      <c r="L20" s="36" t="str">
        <f>VLOOKUP($B20,'D19KDN'!$B$7:$IN$65401,TH!L$2,0)</f>
        <v>P</v>
      </c>
      <c r="M20" s="36" t="str">
        <f>VLOOKUP($B20,'D19KDN'!$B$7:$IN$65401,TH!M$2,0)</f>
        <v>P</v>
      </c>
      <c r="N20" s="36" t="str">
        <f>VLOOKUP($B20,'D19KDN'!$B$7:$IN$65401,TH!N$2,0)</f>
        <v>P</v>
      </c>
      <c r="O20" s="36">
        <f>VLOOKUP($B20,'D19KDN'!$B$7:$IN$65401,TH!O$2,0)</f>
        <v>8.4</v>
      </c>
      <c r="P20" s="36">
        <f>VLOOKUP($B20,'D19KDN'!$B$7:$IN$65401,TH!P$2,0)</f>
        <v>0</v>
      </c>
      <c r="Q20" s="36" t="str">
        <f>VLOOKUP($B20,'D19KDN'!$B$7:$IN$65401,TH!Q$2,0)</f>
        <v>P</v>
      </c>
      <c r="R20" s="36">
        <f>VLOOKUP($B20,'D19KDN'!$B$7:$IN$65401,TH!R$2,0)</f>
        <v>0</v>
      </c>
      <c r="S20" s="23" t="str">
        <f t="shared" si="0"/>
        <v>P</v>
      </c>
      <c r="T20" s="36">
        <f>VLOOKUP($B20,'D19KDN'!$B$7:$IN$65401,TH!T$2,0)</f>
        <v>0</v>
      </c>
      <c r="U20" s="36">
        <f>VLOOKUP($B20,'D19KDN'!$B$7:$IN$65401,TH!U$2,0)</f>
        <v>0</v>
      </c>
      <c r="V20" s="36">
        <f>VLOOKUP($B20,'D19KDN'!$B$7:$IN$65401,TH!V$2,0)</f>
        <v>0</v>
      </c>
      <c r="W20" s="36">
        <f>VLOOKUP($B20,'D19KDN'!$B$7:$IN$65401,TH!W$2,0)</f>
        <v>8.6</v>
      </c>
      <c r="X20" s="36">
        <f>VLOOKUP($B20,'D19KDN'!$B$7:$IN$65401,TH!X$2,0)</f>
        <v>8.8</v>
      </c>
      <c r="Y20" s="26">
        <f t="shared" si="1"/>
        <v>8.8</v>
      </c>
      <c r="Z20" s="26">
        <f t="shared" si="2"/>
        <v>8.6</v>
      </c>
      <c r="AA20" s="36">
        <f>VLOOKUP($B20,'D19KDN'!$B$7:$IN$65401,TH!AA$2,0)</f>
        <v>7.5</v>
      </c>
      <c r="AB20" s="36" t="str">
        <f>VLOOKUP($B20,'D19KDN'!$B$7:$IN$65401,TH!AB$2,0)</f>
        <v>P</v>
      </c>
      <c r="AC20" s="36" t="str">
        <f>VLOOKUP($B20,'D19KDN'!$B$7:$IN$65401,TH!AC$2,0)</f>
        <v>P</v>
      </c>
      <c r="AD20" s="36" t="str">
        <f>VLOOKUP($B20,'D19KDN'!$B$7:$IN$65401,TH!AD$2,0)</f>
        <v>P</v>
      </c>
      <c r="AE20" s="36" t="str">
        <f>VLOOKUP($B20,'D19KDN'!$B$7:$IN$65401,TH!AE$2,0)</f>
        <v>P</v>
      </c>
      <c r="AF20" s="36" t="str">
        <f>VLOOKUP($B20,'D19KDN'!$B$7:$IN$65401,TH!AF$2,0)</f>
        <v>P</v>
      </c>
      <c r="AG20" s="36" t="str">
        <f>VLOOKUP($B20,'D19KDN'!$B$7:$IN$65401,TH!AG$2,0)</f>
        <v>P</v>
      </c>
      <c r="AH20" s="36" t="str">
        <f>VLOOKUP($B20,'D19KDN'!$B$7:$IN$65401,TH!AH$2,0)</f>
        <v>P</v>
      </c>
      <c r="AI20" s="36" t="str">
        <f>VLOOKUP($B20,'D19KDN'!$B$7:$IN$65401,TH!AI$2,0)</f>
        <v>P</v>
      </c>
      <c r="AJ20" s="36" t="str">
        <f>VLOOKUP($B20,'D19KDN'!$B$7:$IN$65401,TH!AJ$2,0)</f>
        <v>P</v>
      </c>
      <c r="AK20" s="36" t="str">
        <f>VLOOKUP($B20,'D19KDN'!$B$7:$IN$65401,TH!AK$2,0)</f>
        <v>P</v>
      </c>
      <c r="AL20" s="36" t="str">
        <f>VLOOKUP($B20,'D19KDN'!$B$7:$IN$65401,TH!AL$2,0)</f>
        <v>P</v>
      </c>
      <c r="AM20" s="36" t="str">
        <f>VLOOKUP($B20,'D19KDN'!$B$7:$IN$65401,TH!AM$2,0)</f>
        <v>P</v>
      </c>
      <c r="AN20" s="36">
        <f>VLOOKUP($B20,'D19KDN'!$B$7:$IN$65401,TH!AN$2,0)</f>
        <v>7.6</v>
      </c>
      <c r="AO20" s="36">
        <f>VLOOKUP($B20,'D19KDN'!$B$7:$IN$65401,TH!AO$2,0)</f>
        <v>6.5</v>
      </c>
      <c r="AP20" s="36">
        <f>VLOOKUP($B20,'D19KDN'!$B$7:$IN$65401,TH!AP$2,0)</f>
        <v>9</v>
      </c>
      <c r="AQ20" s="36">
        <f>VLOOKUP($B20,'D19KDN'!$B$7:$IN$65401,TH!AQ$2,0)</f>
        <v>7.4</v>
      </c>
      <c r="AR20" s="36">
        <f>VLOOKUP($B20,'D19KDN'!$B$7:$IN$65401,TH!AR$2,0)</f>
        <v>8.7</v>
      </c>
      <c r="AS20" s="36">
        <f>VLOOKUP($B20,'D19KDN'!$B$7:$IN$65401,TH!AS$2,0)</f>
        <v>7.5</v>
      </c>
      <c r="AT20" s="36">
        <f>VLOOKUP($B20,'D19KDN'!$B$7:$IN$65401,TH!AT$2,0)</f>
        <v>9.4</v>
      </c>
      <c r="AU20" s="36">
        <f>VLOOKUP($B20,'D19KDN'!$B$7:$IN$65401,TH!AU$2,0)</f>
        <v>7.6</v>
      </c>
      <c r="AV20" s="36">
        <f>VLOOKUP($B20,'D19KDN'!$B$7:$IN$65401,TH!AV$2,0)</f>
        <v>0</v>
      </c>
      <c r="AW20" s="36">
        <f>VLOOKUP($B20,'D19KDN'!$B$7:$IN$65401,TH!AW$2,0)</f>
        <v>0</v>
      </c>
      <c r="AX20" s="36">
        <f>VLOOKUP($B20,'D19KDN'!$B$7:$IN$65401,TH!AX$2,0)</f>
        <v>0</v>
      </c>
      <c r="AY20" s="36">
        <f>VLOOKUP($B20,'D19KDN'!$B$7:$IN$65401,TH!AY$2,0)</f>
        <v>0</v>
      </c>
      <c r="AZ20" s="37">
        <f>VLOOKUP($B20,'D19KDN'!$B$7:$IN$65401,TH!AZ$2,0)</f>
        <v>51</v>
      </c>
      <c r="BA20" s="37">
        <f>VLOOKUP($B20,'D19KDN'!$B$7:$IN$65401,TH!BA$2,0)</f>
        <v>0</v>
      </c>
      <c r="BB20" s="36" t="str">
        <f>VLOOKUP($B20,'D19KDN'!$B$7:$IN$65401,TH!BB$2,0)</f>
        <v>P</v>
      </c>
      <c r="BC20" s="36" t="str">
        <f>VLOOKUP($B20,'D19KDN'!$B$7:$IN$65401,TH!BC$2,0)</f>
        <v>P</v>
      </c>
      <c r="BD20" s="36" t="str">
        <f>VLOOKUP($B20,'D19KDN'!$B$7:$IN$65401,TH!BD$2,0)</f>
        <v>P</v>
      </c>
      <c r="BE20" s="36">
        <f>VLOOKUP($B20,'D19KDN'!$B$7:$IN$65401,TH!BE$2,0)</f>
        <v>0</v>
      </c>
      <c r="BF20" s="36">
        <f>VLOOKUP($B20,'D19KDN'!$B$7:$IN$65401,TH!BF$2,0)</f>
        <v>0</v>
      </c>
      <c r="BG20" s="36">
        <f>VLOOKUP($B20,'D19KDN'!$B$7:$IN$65401,TH!BG$2,0)</f>
        <v>0</v>
      </c>
      <c r="BH20" s="36">
        <f>VLOOKUP($B20,'D19KDN'!$B$7:$IN$65401,TH!BH$2,0)</f>
        <v>0</v>
      </c>
      <c r="BI20" s="36">
        <f>VLOOKUP($B20,'D19KDN'!$B$7:$IN$65401,TH!BI$2,0)</f>
        <v>0</v>
      </c>
      <c r="BJ20" s="36">
        <f>VLOOKUP($B20,'D19KDN'!$B$7:$IN$65401,TH!BJ$2,0)</f>
        <v>0</v>
      </c>
      <c r="BK20" s="36">
        <f>VLOOKUP($B20,'D19KDN'!$B$7:$IN$65401,TH!BK$2,0)</f>
        <v>0</v>
      </c>
      <c r="BL20" s="36">
        <f>VLOOKUP($B20,'D19KDN'!$B$7:$IN$65401,TH!BL$2,0)</f>
        <v>0</v>
      </c>
      <c r="BM20" s="36">
        <f>VLOOKUP($B20,'D19KDN'!$B$7:$IN$65401,TH!BM$2,0)</f>
        <v>0</v>
      </c>
      <c r="BN20" s="36">
        <f>VLOOKUP($B20,'D19KDN'!$B$7:$IN$65401,TH!BN$2,0)</f>
        <v>0</v>
      </c>
      <c r="BO20" s="36">
        <f>VLOOKUP($B20,'D19KDN'!$B$7:$IN$65401,TH!BO$2,0)</f>
        <v>0</v>
      </c>
      <c r="BP20" s="36">
        <f>VLOOKUP($B20,'D19KDN'!$B$7:$IN$65401,TH!BP$2,0)</f>
        <v>6.4</v>
      </c>
      <c r="BQ20" s="37">
        <f>VLOOKUP($B20,'D19KDN'!$B$7:$IN$65401,TH!BQ$2,0)</f>
        <v>4</v>
      </c>
      <c r="BR20" s="37">
        <f>VLOOKUP($B20,'D19KDN'!$B$7:$IN$65401,TH!BR$2,0)</f>
        <v>1</v>
      </c>
      <c r="BS20" s="36" t="str">
        <f>VLOOKUP($B20,'D19KDN'!$B$7:$IN$65401,TH!BS$2,0)</f>
        <v>P</v>
      </c>
      <c r="BT20" s="36">
        <f>VLOOKUP($B20,'D19KDN'!$B$7:$IN$65401,TH!BT$2,0)</f>
        <v>10</v>
      </c>
      <c r="BU20" s="36">
        <f>VLOOKUP($B20,'D19KDN'!$B$7:$IN$65401,TH!BU$2,0)</f>
        <v>7.2</v>
      </c>
      <c r="BV20" s="36">
        <f>VLOOKUP($B20,'D19KDN'!$B$7:$IN$65401,TH!BV$2,0)</f>
        <v>8.6</v>
      </c>
      <c r="BW20" s="36" t="str">
        <f>VLOOKUP($B20,'D19KDN'!$B$7:$IN$65401,TH!BW$2,0)</f>
        <v>P</v>
      </c>
      <c r="BX20" s="36" t="str">
        <f>VLOOKUP($B20,'D19KDN'!$B$7:$IN$65401,TH!BX$2,0)</f>
        <v>P</v>
      </c>
      <c r="BY20" s="36" t="str">
        <f>VLOOKUP($B20,'D19KDN'!$B$7:$IN$65401,TH!BY$2,0)</f>
        <v>P</v>
      </c>
      <c r="BZ20" s="36">
        <f>VLOOKUP($B20,'D19KDN'!$B$7:$IN$65401,TH!BZ$2,0)</f>
        <v>7.3</v>
      </c>
      <c r="CA20" s="36" t="str">
        <f>VLOOKUP($B20,'D19KDN'!$B$7:$IN$65401,TH!CA$2,0)</f>
        <v>P</v>
      </c>
      <c r="CB20" s="36">
        <f>VLOOKUP($B20,'D19KDN'!$B$7:$IN$65401,TH!CB$2,0)</f>
        <v>9</v>
      </c>
      <c r="CC20" s="36" t="str">
        <f>VLOOKUP($B20,'D19KDN'!$B$7:$IN$65401,TH!CC$2,0)</f>
        <v>P</v>
      </c>
      <c r="CD20" s="36" t="str">
        <f>VLOOKUP($B20,'D19KDN'!$B$7:$IN$65401,TH!CD$2,0)</f>
        <v>P</v>
      </c>
      <c r="CE20" s="36">
        <f>VLOOKUP($B20,'D19KDN'!$B$7:$IN$65401,TH!CE$2,0)</f>
        <v>8.2</v>
      </c>
      <c r="CF20" s="36" t="str">
        <f>VLOOKUP($B20,'D19KDN'!$B$7:$IN$65401,TH!CF$2,0)</f>
        <v>P</v>
      </c>
      <c r="CG20" s="36" t="str">
        <f>VLOOKUP($B20,'D19KDN'!$B$7:$IN$65401,TH!CG$2,0)</f>
        <v>P</v>
      </c>
      <c r="CH20" s="36">
        <f>VLOOKUP($B20,'D19KDN'!$B$7:$IN$65401,TH!CH$2,0)</f>
        <v>0</v>
      </c>
      <c r="CI20" s="36">
        <f>VLOOKUP($B20,'D19KDN'!$B$7:$IN$65401,TH!CI$2,0)</f>
        <v>7.1</v>
      </c>
      <c r="CJ20" s="23">
        <f t="shared" si="3"/>
        <v>7.1</v>
      </c>
      <c r="CK20" s="36">
        <f>VLOOKUP($B20,'D19KDN'!$B$7:$IN$65401,TH!CK$2,0)</f>
        <v>9.4</v>
      </c>
      <c r="CL20" s="36" t="str">
        <f>VLOOKUP($B20,'D19KDN'!$B$7:$IN$65401,TH!CL$2,0)</f>
        <v>P</v>
      </c>
      <c r="CM20" s="36" t="str">
        <f>VLOOKUP($B20,'D19KDN'!$B$7:$IN$65401,TH!CM$2,0)</f>
        <v>P</v>
      </c>
      <c r="CN20" s="36" t="str">
        <f>VLOOKUP($B20,'D19KDN'!$B$7:$IN$65401,TH!CN$2,0)</f>
        <v>P</v>
      </c>
      <c r="CO20" s="36">
        <f>VLOOKUP($B20,'D19KDN'!$B$7:$IN$65401,TH!CO$2,0)</f>
        <v>0</v>
      </c>
      <c r="CP20" s="37">
        <f>VLOOKUP($B20,'D19KDN'!$B$7:$IN$65401,TH!CP$2,0)</f>
        <v>54</v>
      </c>
      <c r="CQ20" s="37">
        <f>VLOOKUP($B20,'D19KDN'!$B$7:$IN$65401,TH!CQ$2,0)</f>
        <v>1</v>
      </c>
      <c r="CR20" s="36" t="str">
        <f>VLOOKUP($B20,'D19KDN'!$B$7:$IN$65401,TH!CR$2,0)</f>
        <v>P</v>
      </c>
      <c r="CS20" s="36">
        <f>VLOOKUP($B20,'D19KDN'!$B$7:$IN$65401,TH!CS$2,0)</f>
        <v>0</v>
      </c>
      <c r="CT20" s="36">
        <f>VLOOKUP($B20,'D19KDN'!$B$7:$IN$65401,TH!CT$2,0)</f>
        <v>0</v>
      </c>
      <c r="CU20" s="36">
        <f>VLOOKUP($B20,'D19KDN'!$B$7:$IN$65401,TH!CU$2,0)</f>
        <v>0</v>
      </c>
      <c r="CV20" s="23" t="str">
        <f t="shared" si="4"/>
        <v>P</v>
      </c>
      <c r="CW20" s="36">
        <f>VLOOKUP($B20,'D19KDN'!$B$7:$IN$65401,TH!CW$2,0)</f>
        <v>0</v>
      </c>
      <c r="CX20" s="36" t="str">
        <f>VLOOKUP($B20,'D19KDN'!$B$7:$IN$65401,TH!CX$2,0)</f>
        <v>P</v>
      </c>
      <c r="CY20" s="23" t="str">
        <f t="shared" si="5"/>
        <v>P</v>
      </c>
      <c r="CZ20" s="36">
        <f>VLOOKUP($B20,'D19KDN'!$B$7:$IN$65401,TH!CZ$2,0)</f>
        <v>0</v>
      </c>
      <c r="DA20" s="36">
        <f>VLOOKUP($B20,'D19KDN'!$B$7:$IN$65401,TH!DA$2,0)</f>
        <v>8.1</v>
      </c>
      <c r="DB20" s="23">
        <f t="shared" si="6"/>
        <v>8.1</v>
      </c>
      <c r="DC20" s="36" t="str">
        <f>VLOOKUP($B20,'D19KDN'!$B$7:$IN$65401,TH!DC$2,0)</f>
        <v>P</v>
      </c>
      <c r="DD20" s="36">
        <f>VLOOKUP($B20,'D19KDN'!$B$7:$IN$65401,TH!DD$2,0)</f>
        <v>8.5</v>
      </c>
      <c r="DE20" s="36">
        <f>VLOOKUP($B20,'D19KDN'!$B$7:$IN$65401,TH!DE$2,0)</f>
        <v>8.3</v>
      </c>
      <c r="DF20" s="36" t="str">
        <f>VLOOKUP($B20,'D19KDN'!$B$7:$IN$65401,TH!DF$2,0)</f>
        <v>P</v>
      </c>
      <c r="DG20" s="36">
        <f>VLOOKUP($B20,'D19KDN'!$B$7:$IN$65401,TH!DG$2,0)</f>
        <v>7.8</v>
      </c>
      <c r="DH20" s="36">
        <f>VLOOKUP($B20,'D19KDN'!$B$7:$IN$65401,TH!DH$2,0)</f>
        <v>8.4</v>
      </c>
      <c r="DI20" s="36">
        <f>VLOOKUP($B20,'D19KDN'!$B$7:$IN$65401,TH!DI$2,0)</f>
        <v>8.5</v>
      </c>
      <c r="DJ20" s="36">
        <f>VLOOKUP($B20,'D19KDN'!$B$7:$IN$65401,TH!DJ$2,0)</f>
        <v>0</v>
      </c>
      <c r="DK20" s="36">
        <f>VLOOKUP($B20,'D19KDN'!$B$7:$IN$65401,TH!DK$2,0)</f>
        <v>0</v>
      </c>
      <c r="DL20" s="26">
        <f t="shared" si="7"/>
        <v>0</v>
      </c>
      <c r="DM20" s="37">
        <f>VLOOKUP($B20,'D19KDN'!$B$7:$IN$65401,TH!DM$2,0)</f>
        <v>23</v>
      </c>
      <c r="DN20" s="37">
        <f>VLOOKUP($B20,'D19KDN'!$B$7:$IN$65401,TH!DN$2,0)</f>
        <v>5</v>
      </c>
      <c r="DO20" s="37">
        <f>VLOOKUP($B20,'D19KDN'!$B$7:$IN$65401,TH!DO$2,0)</f>
        <v>0</v>
      </c>
      <c r="DP20" s="37">
        <f>VLOOKUP($B20,'D19KDN'!$B$7:$IN$65401,TH!DP$2,0)</f>
        <v>5</v>
      </c>
      <c r="DQ20" s="37">
        <f>VLOOKUP($B20,'D19KDN'!$B$7:$IN$65401,TH!DQ$2,0)</f>
        <v>132</v>
      </c>
      <c r="DR20" s="37">
        <f>VLOOKUP($B20,'D19KDN'!$B$7:$IN$65401,TH!DR$2,0)</f>
        <v>7</v>
      </c>
      <c r="DS20" s="37">
        <f>VLOOKUP($B20,'D19KDN'!$B$7:$IN$65401,TH!DS$2,0)</f>
        <v>138</v>
      </c>
      <c r="DT20" s="31">
        <f t="shared" si="8"/>
        <v>128</v>
      </c>
      <c r="DU20" s="31">
        <f t="shared" si="15"/>
        <v>1</v>
      </c>
      <c r="DV20" s="31">
        <f t="shared" si="9"/>
        <v>133</v>
      </c>
      <c r="DW20" s="31">
        <f t="shared" si="10"/>
        <v>129</v>
      </c>
      <c r="DX20" s="35">
        <f t="shared" si="11"/>
        <v>3.85</v>
      </c>
      <c r="DY20" s="7"/>
      <c r="DZ20" s="33">
        <f t="shared" si="12"/>
        <v>0.007518796992481203</v>
      </c>
      <c r="EA20" s="7"/>
      <c r="EB20" s="7"/>
      <c r="EC20" s="35">
        <f t="shared" si="13"/>
        <v>3.7</v>
      </c>
      <c r="ED20" s="37">
        <f>VLOOKUP($B20,'D19KDN'!$B$7:$IN$65401,TH!ED$2,0)</f>
        <v>59</v>
      </c>
      <c r="EE20" s="47">
        <f>VLOOKUP($B20,'D19KDN'!$B$7:$IN$65401,TH!EE$2,0)</f>
        <v>8.22</v>
      </c>
      <c r="EF20" s="47">
        <f>VLOOKUP($B20,'D19KDN'!$B$7:$IN$65401,TH!EF$2,0)</f>
        <v>3.59</v>
      </c>
      <c r="EG20" s="38">
        <f>VLOOKUP($B20,'D19KDN'!$B$7:$IN$65401,TH!EG$2,0)</f>
        <v>0</v>
      </c>
      <c r="EH20" s="10">
        <f t="shared" si="14"/>
        <v>64</v>
      </c>
      <c r="EI20" s="10"/>
      <c r="EJ20" s="46">
        <f t="shared" si="17"/>
        <v>7.95</v>
      </c>
    </row>
    <row r="21" spans="1:140" ht="16.5" customHeight="1">
      <c r="A21" s="10">
        <f t="shared" si="16"/>
        <v>8</v>
      </c>
      <c r="B21" s="2">
        <v>1920262301</v>
      </c>
      <c r="C21" s="2" t="s">
        <v>7</v>
      </c>
      <c r="D21" s="2" t="s">
        <v>21</v>
      </c>
      <c r="E21" s="2" t="s">
        <v>35</v>
      </c>
      <c r="F21" s="2" t="s">
        <v>52</v>
      </c>
      <c r="G21" s="2" t="s">
        <v>85</v>
      </c>
      <c r="H21" s="2" t="s">
        <v>90</v>
      </c>
      <c r="I21" s="36">
        <f>VLOOKUP($B21,'D19KDN'!$B$7:$IN$65401,TH!I$2,0)</f>
        <v>8.7</v>
      </c>
      <c r="J21" s="36">
        <f>VLOOKUP($B21,'D19KDN'!$B$7:$IN$65401,TH!J$2,0)</f>
        <v>7.3</v>
      </c>
      <c r="K21" s="36">
        <f>VLOOKUP($B21,'D19KDN'!$B$7:$IN$65401,TH!K$2,0)</f>
        <v>6.1</v>
      </c>
      <c r="L21" s="36" t="str">
        <f>VLOOKUP($B21,'D19KDN'!$B$7:$IN$65401,TH!L$2,0)</f>
        <v>P</v>
      </c>
      <c r="M21" s="36" t="str">
        <f>VLOOKUP($B21,'D19KDN'!$B$7:$IN$65401,TH!M$2,0)</f>
        <v>P</v>
      </c>
      <c r="N21" s="36" t="str">
        <f>VLOOKUP($B21,'D19KDN'!$B$7:$IN$65401,TH!N$2,0)</f>
        <v>P</v>
      </c>
      <c r="O21" s="36" t="str">
        <f>VLOOKUP($B21,'D19KDN'!$B$7:$IN$65401,TH!O$2,0)</f>
        <v>P</v>
      </c>
      <c r="P21" s="36">
        <f>VLOOKUP($B21,'D19KDN'!$B$7:$IN$65401,TH!P$2,0)</f>
        <v>0</v>
      </c>
      <c r="Q21" s="36" t="str">
        <f>VLOOKUP($B21,'D19KDN'!$B$7:$IN$65401,TH!Q$2,0)</f>
        <v>P</v>
      </c>
      <c r="R21" s="36">
        <f>VLOOKUP($B21,'D19KDN'!$B$7:$IN$65401,TH!R$2,0)</f>
        <v>0</v>
      </c>
      <c r="S21" s="23" t="str">
        <f t="shared" si="0"/>
        <v>P</v>
      </c>
      <c r="T21" s="36">
        <f>VLOOKUP($B21,'D19KDN'!$B$7:$IN$65401,TH!T$2,0)</f>
        <v>0</v>
      </c>
      <c r="U21" s="36">
        <f>VLOOKUP($B21,'D19KDN'!$B$7:$IN$65401,TH!U$2,0)</f>
        <v>0</v>
      </c>
      <c r="V21" s="36">
        <f>VLOOKUP($B21,'D19KDN'!$B$7:$IN$65401,TH!V$2,0)</f>
        <v>7.7</v>
      </c>
      <c r="W21" s="36">
        <f>VLOOKUP($B21,'D19KDN'!$B$7:$IN$65401,TH!W$2,0)</f>
        <v>7.9</v>
      </c>
      <c r="X21" s="36">
        <f>VLOOKUP($B21,'D19KDN'!$B$7:$IN$65401,TH!X$2,0)</f>
        <v>0</v>
      </c>
      <c r="Y21" s="26">
        <f t="shared" si="1"/>
        <v>7.9</v>
      </c>
      <c r="Z21" s="26">
        <f t="shared" si="2"/>
        <v>7.7</v>
      </c>
      <c r="AA21" s="36">
        <f>VLOOKUP($B21,'D19KDN'!$B$7:$IN$65401,TH!AA$2,0)</f>
        <v>7.8</v>
      </c>
      <c r="AB21" s="36" t="str">
        <f>VLOOKUP($B21,'D19KDN'!$B$7:$IN$65401,TH!AB$2,0)</f>
        <v>P</v>
      </c>
      <c r="AC21" s="36" t="str">
        <f>VLOOKUP($B21,'D19KDN'!$B$7:$IN$65401,TH!AC$2,0)</f>
        <v>P</v>
      </c>
      <c r="AD21" s="36" t="str">
        <f>VLOOKUP($B21,'D19KDN'!$B$7:$IN$65401,TH!AD$2,0)</f>
        <v>P</v>
      </c>
      <c r="AE21" s="36" t="str">
        <f>VLOOKUP($B21,'D19KDN'!$B$7:$IN$65401,TH!AE$2,0)</f>
        <v>P</v>
      </c>
      <c r="AF21" s="36" t="str">
        <f>VLOOKUP($B21,'D19KDN'!$B$7:$IN$65401,TH!AF$2,0)</f>
        <v>P</v>
      </c>
      <c r="AG21" s="36" t="str">
        <f>VLOOKUP($B21,'D19KDN'!$B$7:$IN$65401,TH!AG$2,0)</f>
        <v>P</v>
      </c>
      <c r="AH21" s="36" t="str">
        <f>VLOOKUP($B21,'D19KDN'!$B$7:$IN$65401,TH!AH$2,0)</f>
        <v>P</v>
      </c>
      <c r="AI21" s="36" t="str">
        <f>VLOOKUP($B21,'D19KDN'!$B$7:$IN$65401,TH!AI$2,0)</f>
        <v>P</v>
      </c>
      <c r="AJ21" s="36" t="str">
        <f>VLOOKUP($B21,'D19KDN'!$B$7:$IN$65401,TH!AJ$2,0)</f>
        <v>P</v>
      </c>
      <c r="AK21" s="36" t="str">
        <f>VLOOKUP($B21,'D19KDN'!$B$7:$IN$65401,TH!AK$2,0)</f>
        <v>P</v>
      </c>
      <c r="AL21" s="36" t="str">
        <f>VLOOKUP($B21,'D19KDN'!$B$7:$IN$65401,TH!AL$2,0)</f>
        <v>P</v>
      </c>
      <c r="AM21" s="36" t="str">
        <f>VLOOKUP($B21,'D19KDN'!$B$7:$IN$65401,TH!AM$2,0)</f>
        <v>P</v>
      </c>
      <c r="AN21" s="36">
        <f>VLOOKUP($B21,'D19KDN'!$B$7:$IN$65401,TH!AN$2,0)</f>
        <v>7.1</v>
      </c>
      <c r="AO21" s="36">
        <f>VLOOKUP($B21,'D19KDN'!$B$7:$IN$65401,TH!AO$2,0)</f>
        <v>6.8</v>
      </c>
      <c r="AP21" s="36">
        <f>VLOOKUP($B21,'D19KDN'!$B$7:$IN$65401,TH!AP$2,0)</f>
        <v>7.2</v>
      </c>
      <c r="AQ21" s="36">
        <f>VLOOKUP($B21,'D19KDN'!$B$7:$IN$65401,TH!AQ$2,0)</f>
        <v>8.1</v>
      </c>
      <c r="AR21" s="36">
        <f>VLOOKUP($B21,'D19KDN'!$B$7:$IN$65401,TH!AR$2,0)</f>
        <v>8.7</v>
      </c>
      <c r="AS21" s="36">
        <f>VLOOKUP($B21,'D19KDN'!$B$7:$IN$65401,TH!AS$2,0)</f>
        <v>8.6</v>
      </c>
      <c r="AT21" s="36">
        <f>VLOOKUP($B21,'D19KDN'!$B$7:$IN$65401,TH!AT$2,0)</f>
        <v>8.8</v>
      </c>
      <c r="AU21" s="36">
        <f>VLOOKUP($B21,'D19KDN'!$B$7:$IN$65401,TH!AU$2,0)</f>
        <v>8.5</v>
      </c>
      <c r="AV21" s="36">
        <f>VLOOKUP($B21,'D19KDN'!$B$7:$IN$65401,TH!AV$2,0)</f>
        <v>0</v>
      </c>
      <c r="AW21" s="36">
        <f>VLOOKUP($B21,'D19KDN'!$B$7:$IN$65401,TH!AW$2,0)</f>
        <v>0</v>
      </c>
      <c r="AX21" s="36">
        <f>VLOOKUP($B21,'D19KDN'!$B$7:$IN$65401,TH!AX$2,0)</f>
        <v>0</v>
      </c>
      <c r="AY21" s="36">
        <f>VLOOKUP($B21,'D19KDN'!$B$7:$IN$65401,TH!AY$2,0)</f>
        <v>0</v>
      </c>
      <c r="AZ21" s="37">
        <f>VLOOKUP($B21,'D19KDN'!$B$7:$IN$65401,TH!AZ$2,0)</f>
        <v>51</v>
      </c>
      <c r="BA21" s="37">
        <f>VLOOKUP($B21,'D19KDN'!$B$7:$IN$65401,TH!BA$2,0)</f>
        <v>0</v>
      </c>
      <c r="BB21" s="36" t="str">
        <f>VLOOKUP($B21,'D19KDN'!$B$7:$IN$65401,TH!BB$2,0)</f>
        <v>P</v>
      </c>
      <c r="BC21" s="36" t="str">
        <f>VLOOKUP($B21,'D19KDN'!$B$7:$IN$65401,TH!BC$2,0)</f>
        <v>P</v>
      </c>
      <c r="BD21" s="36" t="str">
        <f>VLOOKUP($B21,'D19KDN'!$B$7:$IN$65401,TH!BD$2,0)</f>
        <v>P</v>
      </c>
      <c r="BE21" s="36">
        <f>VLOOKUP($B21,'D19KDN'!$B$7:$IN$65401,TH!BE$2,0)</f>
        <v>0</v>
      </c>
      <c r="BF21" s="36">
        <f>VLOOKUP($B21,'D19KDN'!$B$7:$IN$65401,TH!BF$2,0)</f>
        <v>0</v>
      </c>
      <c r="BG21" s="36">
        <f>VLOOKUP($B21,'D19KDN'!$B$7:$IN$65401,TH!BG$2,0)</f>
        <v>0</v>
      </c>
      <c r="BH21" s="36">
        <f>VLOOKUP($B21,'D19KDN'!$B$7:$IN$65401,TH!BH$2,0)</f>
        <v>0</v>
      </c>
      <c r="BI21" s="36">
        <f>VLOOKUP($B21,'D19KDN'!$B$7:$IN$65401,TH!BI$2,0)</f>
        <v>0</v>
      </c>
      <c r="BJ21" s="36">
        <f>VLOOKUP($B21,'D19KDN'!$B$7:$IN$65401,TH!BJ$2,0)</f>
        <v>0</v>
      </c>
      <c r="BK21" s="36">
        <f>VLOOKUP($B21,'D19KDN'!$B$7:$IN$65401,TH!BK$2,0)</f>
        <v>0</v>
      </c>
      <c r="BL21" s="36">
        <f>VLOOKUP($B21,'D19KDN'!$B$7:$IN$65401,TH!BL$2,0)</f>
        <v>7</v>
      </c>
      <c r="BM21" s="36">
        <f>VLOOKUP($B21,'D19KDN'!$B$7:$IN$65401,TH!BM$2,0)</f>
        <v>0</v>
      </c>
      <c r="BN21" s="36">
        <f>VLOOKUP($B21,'D19KDN'!$B$7:$IN$65401,TH!BN$2,0)</f>
        <v>0</v>
      </c>
      <c r="BO21" s="36">
        <f>VLOOKUP($B21,'D19KDN'!$B$7:$IN$65401,TH!BO$2,0)</f>
        <v>0</v>
      </c>
      <c r="BP21" s="36">
        <f>VLOOKUP($B21,'D19KDN'!$B$7:$IN$65401,TH!BP$2,0)</f>
        <v>6.2</v>
      </c>
      <c r="BQ21" s="37">
        <f>VLOOKUP($B21,'D19KDN'!$B$7:$IN$65401,TH!BQ$2,0)</f>
        <v>5</v>
      </c>
      <c r="BR21" s="37">
        <f>VLOOKUP($B21,'D19KDN'!$B$7:$IN$65401,TH!BR$2,0)</f>
        <v>0</v>
      </c>
      <c r="BS21" s="36" t="str">
        <f>VLOOKUP($B21,'D19KDN'!$B$7:$IN$65401,TH!BS$2,0)</f>
        <v>P</v>
      </c>
      <c r="BT21" s="36">
        <f>VLOOKUP($B21,'D19KDN'!$B$7:$IN$65401,TH!BT$2,0)</f>
        <v>8.7</v>
      </c>
      <c r="BU21" s="36">
        <f>VLOOKUP($B21,'D19KDN'!$B$7:$IN$65401,TH!BU$2,0)</f>
        <v>7.9</v>
      </c>
      <c r="BV21" s="36">
        <f>VLOOKUP($B21,'D19KDN'!$B$7:$IN$65401,TH!BV$2,0)</f>
        <v>5.7</v>
      </c>
      <c r="BW21" s="36" t="str">
        <f>VLOOKUP($B21,'D19KDN'!$B$7:$IN$65401,TH!BW$2,0)</f>
        <v>P</v>
      </c>
      <c r="BX21" s="36" t="str">
        <f>VLOOKUP($B21,'D19KDN'!$B$7:$IN$65401,TH!BX$2,0)</f>
        <v>P</v>
      </c>
      <c r="BY21" s="36" t="str">
        <f>VLOOKUP($B21,'D19KDN'!$B$7:$IN$65401,TH!BY$2,0)</f>
        <v>P</v>
      </c>
      <c r="BZ21" s="36">
        <f>VLOOKUP($B21,'D19KDN'!$B$7:$IN$65401,TH!BZ$2,0)</f>
        <v>6.5</v>
      </c>
      <c r="CA21" s="36" t="str">
        <f>VLOOKUP($B21,'D19KDN'!$B$7:$IN$65401,TH!CA$2,0)</f>
        <v>P</v>
      </c>
      <c r="CB21" s="36">
        <f>VLOOKUP($B21,'D19KDN'!$B$7:$IN$65401,TH!CB$2,0)</f>
        <v>8.2</v>
      </c>
      <c r="CC21" s="36" t="str">
        <f>VLOOKUP($B21,'D19KDN'!$B$7:$IN$65401,TH!CC$2,0)</f>
        <v>P</v>
      </c>
      <c r="CD21" s="36" t="str">
        <f>VLOOKUP($B21,'D19KDN'!$B$7:$IN$65401,TH!CD$2,0)</f>
        <v>P</v>
      </c>
      <c r="CE21" s="36">
        <f>VLOOKUP($B21,'D19KDN'!$B$7:$IN$65401,TH!CE$2,0)</f>
        <v>8</v>
      </c>
      <c r="CF21" s="36">
        <f>VLOOKUP($B21,'D19KDN'!$B$7:$IN$65401,TH!CF$2,0)</f>
        <v>7.8</v>
      </c>
      <c r="CG21" s="36" t="str">
        <f>VLOOKUP($B21,'D19KDN'!$B$7:$IN$65401,TH!CG$2,0)</f>
        <v>P</v>
      </c>
      <c r="CH21" s="36">
        <f>VLOOKUP($B21,'D19KDN'!$B$7:$IN$65401,TH!CH$2,0)</f>
        <v>0</v>
      </c>
      <c r="CI21" s="36">
        <f>VLOOKUP($B21,'D19KDN'!$B$7:$IN$65401,TH!CI$2,0)</f>
        <v>8.3</v>
      </c>
      <c r="CJ21" s="23">
        <f t="shared" si="3"/>
        <v>8.3</v>
      </c>
      <c r="CK21" s="36">
        <f>VLOOKUP($B21,'D19KDN'!$B$7:$IN$65401,TH!CK$2,0)</f>
        <v>7.2</v>
      </c>
      <c r="CL21" s="36" t="str">
        <f>VLOOKUP($B21,'D19KDN'!$B$7:$IN$65401,TH!CL$2,0)</f>
        <v>P</v>
      </c>
      <c r="CM21" s="36" t="str">
        <f>VLOOKUP($B21,'D19KDN'!$B$7:$IN$65401,TH!CM$2,0)</f>
        <v>P</v>
      </c>
      <c r="CN21" s="36">
        <f>VLOOKUP($B21,'D19KDN'!$B$7:$IN$65401,TH!CN$2,0)</f>
        <v>6.7</v>
      </c>
      <c r="CO21" s="36">
        <f>VLOOKUP($B21,'D19KDN'!$B$7:$IN$65401,TH!CO$2,0)</f>
        <v>7.4</v>
      </c>
      <c r="CP21" s="37">
        <f>VLOOKUP($B21,'D19KDN'!$B$7:$IN$65401,TH!CP$2,0)</f>
        <v>55</v>
      </c>
      <c r="CQ21" s="37">
        <f>VLOOKUP($B21,'D19KDN'!$B$7:$IN$65401,TH!CQ$2,0)</f>
        <v>0</v>
      </c>
      <c r="CR21" s="36">
        <f>VLOOKUP($B21,'D19KDN'!$B$7:$IN$65401,TH!CR$2,0)</f>
        <v>0</v>
      </c>
      <c r="CS21" s="36">
        <f>VLOOKUP($B21,'D19KDN'!$B$7:$IN$65401,TH!CS$2,0)</f>
        <v>5.5</v>
      </c>
      <c r="CT21" s="36">
        <f>VLOOKUP($B21,'D19KDN'!$B$7:$IN$65401,TH!CT$2,0)</f>
        <v>0</v>
      </c>
      <c r="CU21" s="36">
        <f>VLOOKUP($B21,'D19KDN'!$B$7:$IN$65401,TH!CU$2,0)</f>
        <v>0</v>
      </c>
      <c r="CV21" s="23">
        <f t="shared" si="4"/>
        <v>5.5</v>
      </c>
      <c r="CW21" s="36">
        <f>VLOOKUP($B21,'D19KDN'!$B$7:$IN$65401,TH!CW$2,0)</f>
        <v>0</v>
      </c>
      <c r="CX21" s="36" t="str">
        <f>VLOOKUP($B21,'D19KDN'!$B$7:$IN$65401,TH!CX$2,0)</f>
        <v>P</v>
      </c>
      <c r="CY21" s="23" t="str">
        <f t="shared" si="5"/>
        <v>P</v>
      </c>
      <c r="CZ21" s="36">
        <f>VLOOKUP($B21,'D19KDN'!$B$7:$IN$65401,TH!CZ$2,0)</f>
        <v>0</v>
      </c>
      <c r="DA21" s="36">
        <f>VLOOKUP($B21,'D19KDN'!$B$7:$IN$65401,TH!DA$2,0)</f>
        <v>6.6</v>
      </c>
      <c r="DB21" s="23">
        <f t="shared" si="6"/>
        <v>6.6</v>
      </c>
      <c r="DC21" s="36" t="str">
        <f>VLOOKUP($B21,'D19KDN'!$B$7:$IN$65401,TH!DC$2,0)</f>
        <v>P</v>
      </c>
      <c r="DD21" s="36">
        <f>VLOOKUP($B21,'D19KDN'!$B$7:$IN$65401,TH!DD$2,0)</f>
        <v>0</v>
      </c>
      <c r="DE21" s="36">
        <f>VLOOKUP($B21,'D19KDN'!$B$7:$IN$65401,TH!DE$2,0)</f>
        <v>7.15</v>
      </c>
      <c r="DF21" s="36" t="str">
        <f>VLOOKUP($B21,'D19KDN'!$B$7:$IN$65401,TH!DF$2,0)</f>
        <v>P</v>
      </c>
      <c r="DG21" s="36">
        <f>VLOOKUP($B21,'D19KDN'!$B$7:$IN$65401,TH!DG$2,0)</f>
        <v>7.8</v>
      </c>
      <c r="DH21" s="36">
        <f>VLOOKUP($B21,'D19KDN'!$B$7:$IN$65401,TH!DH$2,0)</f>
        <v>7.6</v>
      </c>
      <c r="DI21" s="36">
        <f>VLOOKUP($B21,'D19KDN'!$B$7:$IN$65401,TH!DI$2,0)</f>
        <v>8.5</v>
      </c>
      <c r="DJ21" s="36">
        <f>VLOOKUP($B21,'D19KDN'!$B$7:$IN$65401,TH!DJ$2,0)</f>
        <v>0</v>
      </c>
      <c r="DK21" s="36">
        <f>VLOOKUP($B21,'D19KDN'!$B$7:$IN$65401,TH!DK$2,0)</f>
        <v>0</v>
      </c>
      <c r="DL21" s="26">
        <f t="shared" si="7"/>
        <v>0</v>
      </c>
      <c r="DM21" s="37">
        <f>VLOOKUP($B21,'D19KDN'!$B$7:$IN$65401,TH!DM$2,0)</f>
        <v>20</v>
      </c>
      <c r="DN21" s="37">
        <f>VLOOKUP($B21,'D19KDN'!$B$7:$IN$65401,TH!DN$2,0)</f>
        <v>8</v>
      </c>
      <c r="DO21" s="37">
        <f>VLOOKUP($B21,'D19KDN'!$B$7:$IN$65401,TH!DO$2,0)</f>
        <v>0</v>
      </c>
      <c r="DP21" s="37">
        <f>VLOOKUP($B21,'D19KDN'!$B$7:$IN$65401,TH!DP$2,0)</f>
        <v>5</v>
      </c>
      <c r="DQ21" s="37">
        <f>VLOOKUP($B21,'D19KDN'!$B$7:$IN$65401,TH!DQ$2,0)</f>
        <v>131</v>
      </c>
      <c r="DR21" s="37">
        <f>VLOOKUP($B21,'D19KDN'!$B$7:$IN$65401,TH!DR$2,0)</f>
        <v>8</v>
      </c>
      <c r="DS21" s="37">
        <f>VLOOKUP($B21,'D19KDN'!$B$7:$IN$65401,TH!DS$2,0)</f>
        <v>138</v>
      </c>
      <c r="DT21" s="31">
        <f t="shared" si="8"/>
        <v>126</v>
      </c>
      <c r="DU21" s="31">
        <f t="shared" si="15"/>
        <v>3</v>
      </c>
      <c r="DV21" s="31">
        <f t="shared" si="9"/>
        <v>133</v>
      </c>
      <c r="DW21" s="31">
        <f t="shared" si="10"/>
        <v>129</v>
      </c>
      <c r="DX21" s="35">
        <f t="shared" si="11"/>
        <v>3.74</v>
      </c>
      <c r="DY21" s="7"/>
      <c r="DZ21" s="33">
        <f t="shared" si="12"/>
        <v>0.022556390977443608</v>
      </c>
      <c r="EA21" s="7"/>
      <c r="EB21" s="7"/>
      <c r="EC21" s="35">
        <f t="shared" si="13"/>
        <v>3.6</v>
      </c>
      <c r="ED21" s="37">
        <f>VLOOKUP($B21,'D19KDN'!$B$7:$IN$65401,TH!ED$2,0)</f>
        <v>64</v>
      </c>
      <c r="EE21" s="47">
        <f>VLOOKUP($B21,'D19KDN'!$B$7:$IN$65401,TH!EE$2,0)</f>
        <v>7.48</v>
      </c>
      <c r="EF21" s="47">
        <f>VLOOKUP($B21,'D19KDN'!$B$7:$IN$65401,TH!EF$2,0)</f>
        <v>3.19</v>
      </c>
      <c r="EG21" s="38">
        <f>VLOOKUP($B21,'D19KDN'!$B$7:$IN$65401,TH!EG$2,0)</f>
        <v>0</v>
      </c>
      <c r="EH21" s="10">
        <f t="shared" si="14"/>
        <v>59</v>
      </c>
      <c r="EI21" s="10"/>
      <c r="EJ21" s="46">
        <f t="shared" si="17"/>
        <v>7.14</v>
      </c>
    </row>
    <row r="22" spans="1:140" ht="16.5" customHeight="1">
      <c r="A22" s="10">
        <f t="shared" si="16"/>
        <v>9</v>
      </c>
      <c r="B22" s="2">
        <v>1920269532</v>
      </c>
      <c r="C22" s="2" t="s">
        <v>4</v>
      </c>
      <c r="D22" s="2" t="s">
        <v>23</v>
      </c>
      <c r="E22" s="2" t="s">
        <v>36</v>
      </c>
      <c r="F22" s="2" t="s">
        <v>53</v>
      </c>
      <c r="G22" s="2" t="s">
        <v>85</v>
      </c>
      <c r="H22" s="2" t="s">
        <v>90</v>
      </c>
      <c r="I22" s="36">
        <f>VLOOKUP($B22,'D19KDN'!$B$7:$IN$65401,TH!I$2,0)</f>
        <v>7.2</v>
      </c>
      <c r="J22" s="36">
        <f>VLOOKUP($B22,'D19KDN'!$B$7:$IN$65401,TH!J$2,0)</f>
        <v>6.7</v>
      </c>
      <c r="K22" s="36">
        <f>VLOOKUP($B22,'D19KDN'!$B$7:$IN$65401,TH!K$2,0)</f>
        <v>6.8</v>
      </c>
      <c r="L22" s="36" t="str">
        <f>VLOOKUP($B22,'D19KDN'!$B$7:$IN$65401,TH!L$2,0)</f>
        <v>P</v>
      </c>
      <c r="M22" s="36">
        <f>VLOOKUP($B22,'D19KDN'!$B$7:$IN$65401,TH!M$2,0)</f>
        <v>7.5</v>
      </c>
      <c r="N22" s="36" t="str">
        <f>VLOOKUP($B22,'D19KDN'!$B$7:$IN$65401,TH!N$2,0)</f>
        <v>P</v>
      </c>
      <c r="O22" s="36">
        <f>VLOOKUP($B22,'D19KDN'!$B$7:$IN$65401,TH!O$2,0)</f>
        <v>5.8</v>
      </c>
      <c r="P22" s="36">
        <f>VLOOKUP($B22,'D19KDN'!$B$7:$IN$65401,TH!P$2,0)</f>
        <v>0</v>
      </c>
      <c r="Q22" s="36" t="str">
        <f>VLOOKUP($B22,'D19KDN'!$B$7:$IN$65401,TH!Q$2,0)</f>
        <v>P</v>
      </c>
      <c r="R22" s="36">
        <f>VLOOKUP($B22,'D19KDN'!$B$7:$IN$65401,TH!R$2,0)</f>
        <v>0</v>
      </c>
      <c r="S22" s="23" t="str">
        <f t="shared" si="0"/>
        <v>P</v>
      </c>
      <c r="T22" s="36">
        <f>VLOOKUP($B22,'D19KDN'!$B$7:$IN$65401,TH!T$2,0)</f>
        <v>0</v>
      </c>
      <c r="U22" s="36">
        <f>VLOOKUP($B22,'D19KDN'!$B$7:$IN$65401,TH!U$2,0)</f>
        <v>0</v>
      </c>
      <c r="V22" s="36">
        <f>VLOOKUP($B22,'D19KDN'!$B$7:$IN$65401,TH!V$2,0)</f>
        <v>0</v>
      </c>
      <c r="W22" s="36">
        <f>VLOOKUP($B22,'D19KDN'!$B$7:$IN$65401,TH!W$2,0)</f>
        <v>6.6</v>
      </c>
      <c r="X22" s="36">
        <f>VLOOKUP($B22,'D19KDN'!$B$7:$IN$65401,TH!X$2,0)</f>
        <v>7.7</v>
      </c>
      <c r="Y22" s="26">
        <f t="shared" si="1"/>
        <v>7.7</v>
      </c>
      <c r="Z22" s="26">
        <f t="shared" si="2"/>
        <v>6.6</v>
      </c>
      <c r="AA22" s="36">
        <f>VLOOKUP($B22,'D19KDN'!$B$7:$IN$65401,TH!AA$2,0)</f>
        <v>7.6</v>
      </c>
      <c r="AB22" s="36" t="str">
        <f>VLOOKUP($B22,'D19KDN'!$B$7:$IN$65401,TH!AB$2,0)</f>
        <v>P</v>
      </c>
      <c r="AC22" s="36" t="str">
        <f>VLOOKUP($B22,'D19KDN'!$B$7:$IN$65401,TH!AC$2,0)</f>
        <v>P</v>
      </c>
      <c r="AD22" s="36" t="str">
        <f>VLOOKUP($B22,'D19KDN'!$B$7:$IN$65401,TH!AD$2,0)</f>
        <v>P</v>
      </c>
      <c r="AE22" s="36" t="str">
        <f>VLOOKUP($B22,'D19KDN'!$B$7:$IN$65401,TH!AE$2,0)</f>
        <v>P</v>
      </c>
      <c r="AF22" s="36" t="str">
        <f>VLOOKUP($B22,'D19KDN'!$B$7:$IN$65401,TH!AF$2,0)</f>
        <v>P</v>
      </c>
      <c r="AG22" s="36" t="str">
        <f>VLOOKUP($B22,'D19KDN'!$B$7:$IN$65401,TH!AG$2,0)</f>
        <v>P</v>
      </c>
      <c r="AH22" s="36" t="str">
        <f>VLOOKUP($B22,'D19KDN'!$B$7:$IN$65401,TH!AH$2,0)</f>
        <v>P</v>
      </c>
      <c r="AI22" s="36" t="str">
        <f>VLOOKUP($B22,'D19KDN'!$B$7:$IN$65401,TH!AI$2,0)</f>
        <v>P</v>
      </c>
      <c r="AJ22" s="36" t="str">
        <f>VLOOKUP($B22,'D19KDN'!$B$7:$IN$65401,TH!AJ$2,0)</f>
        <v>P</v>
      </c>
      <c r="AK22" s="36" t="str">
        <f>VLOOKUP($B22,'D19KDN'!$B$7:$IN$65401,TH!AK$2,0)</f>
        <v>P</v>
      </c>
      <c r="AL22" s="36" t="str">
        <f>VLOOKUP($B22,'D19KDN'!$B$7:$IN$65401,TH!AL$2,0)</f>
        <v>P</v>
      </c>
      <c r="AM22" s="36" t="str">
        <f>VLOOKUP($B22,'D19KDN'!$B$7:$IN$65401,TH!AM$2,0)</f>
        <v>P</v>
      </c>
      <c r="AN22" s="36">
        <f>VLOOKUP($B22,'D19KDN'!$B$7:$IN$65401,TH!AN$2,0)</f>
        <v>8.2</v>
      </c>
      <c r="AO22" s="36">
        <f>VLOOKUP($B22,'D19KDN'!$B$7:$IN$65401,TH!AO$2,0)</f>
        <v>8.7</v>
      </c>
      <c r="AP22" s="36">
        <f>VLOOKUP($B22,'D19KDN'!$B$7:$IN$65401,TH!AP$2,0)</f>
        <v>8.9</v>
      </c>
      <c r="AQ22" s="36">
        <f>VLOOKUP($B22,'D19KDN'!$B$7:$IN$65401,TH!AQ$2,0)</f>
        <v>7</v>
      </c>
      <c r="AR22" s="36">
        <f>VLOOKUP($B22,'D19KDN'!$B$7:$IN$65401,TH!AR$2,0)</f>
        <v>9.1</v>
      </c>
      <c r="AS22" s="36">
        <f>VLOOKUP($B22,'D19KDN'!$B$7:$IN$65401,TH!AS$2,0)</f>
        <v>6.5</v>
      </c>
      <c r="AT22" s="36">
        <f>VLOOKUP($B22,'D19KDN'!$B$7:$IN$65401,TH!AT$2,0)</f>
        <v>8.8</v>
      </c>
      <c r="AU22" s="36">
        <f>VLOOKUP($B22,'D19KDN'!$B$7:$IN$65401,TH!AU$2,0)</f>
        <v>7.7</v>
      </c>
      <c r="AV22" s="36">
        <f>VLOOKUP($B22,'D19KDN'!$B$7:$IN$65401,TH!AV$2,0)</f>
        <v>0</v>
      </c>
      <c r="AW22" s="36">
        <f>VLOOKUP($B22,'D19KDN'!$B$7:$IN$65401,TH!AW$2,0)</f>
        <v>0</v>
      </c>
      <c r="AX22" s="36">
        <f>VLOOKUP($B22,'D19KDN'!$B$7:$IN$65401,TH!AX$2,0)</f>
        <v>0</v>
      </c>
      <c r="AY22" s="36">
        <f>VLOOKUP($B22,'D19KDN'!$B$7:$IN$65401,TH!AY$2,0)</f>
        <v>0</v>
      </c>
      <c r="AZ22" s="37">
        <f>VLOOKUP($B22,'D19KDN'!$B$7:$IN$65401,TH!AZ$2,0)</f>
        <v>51</v>
      </c>
      <c r="BA22" s="37">
        <f>VLOOKUP($B22,'D19KDN'!$B$7:$IN$65401,TH!BA$2,0)</f>
        <v>0</v>
      </c>
      <c r="BB22" s="36" t="str">
        <f>VLOOKUP($B22,'D19KDN'!$B$7:$IN$65401,TH!BB$2,0)</f>
        <v>P</v>
      </c>
      <c r="BC22" s="36" t="str">
        <f>VLOOKUP($B22,'D19KDN'!$B$7:$IN$65401,TH!BC$2,0)</f>
        <v>P</v>
      </c>
      <c r="BD22" s="36" t="str">
        <f>VLOOKUP($B22,'D19KDN'!$B$7:$IN$65401,TH!BD$2,0)</f>
        <v>P</v>
      </c>
      <c r="BE22" s="36">
        <f>VLOOKUP($B22,'D19KDN'!$B$7:$IN$65401,TH!BE$2,0)</f>
        <v>0</v>
      </c>
      <c r="BF22" s="36">
        <f>VLOOKUP($B22,'D19KDN'!$B$7:$IN$65401,TH!BF$2,0)</f>
        <v>0</v>
      </c>
      <c r="BG22" s="36">
        <f>VLOOKUP($B22,'D19KDN'!$B$7:$IN$65401,TH!BG$2,0)</f>
        <v>0</v>
      </c>
      <c r="BH22" s="36">
        <f>VLOOKUP($B22,'D19KDN'!$B$7:$IN$65401,TH!BH$2,0)</f>
        <v>0</v>
      </c>
      <c r="BI22" s="36">
        <f>VLOOKUP($B22,'D19KDN'!$B$7:$IN$65401,TH!BI$2,0)</f>
        <v>0</v>
      </c>
      <c r="BJ22" s="36">
        <f>VLOOKUP($B22,'D19KDN'!$B$7:$IN$65401,TH!BJ$2,0)</f>
        <v>0</v>
      </c>
      <c r="BK22" s="36">
        <f>VLOOKUP($B22,'D19KDN'!$B$7:$IN$65401,TH!BK$2,0)</f>
        <v>0</v>
      </c>
      <c r="BL22" s="36">
        <f>VLOOKUP($B22,'D19KDN'!$B$7:$IN$65401,TH!BL$2,0)</f>
        <v>6</v>
      </c>
      <c r="BM22" s="36">
        <f>VLOOKUP($B22,'D19KDN'!$B$7:$IN$65401,TH!BM$2,0)</f>
        <v>0</v>
      </c>
      <c r="BN22" s="36">
        <f>VLOOKUP($B22,'D19KDN'!$B$7:$IN$65401,TH!BN$2,0)</f>
        <v>0</v>
      </c>
      <c r="BO22" s="36">
        <f>VLOOKUP($B22,'D19KDN'!$B$7:$IN$65401,TH!BO$2,0)</f>
        <v>0</v>
      </c>
      <c r="BP22" s="36">
        <f>VLOOKUP($B22,'D19KDN'!$B$7:$IN$65401,TH!BP$2,0)</f>
        <v>7.4</v>
      </c>
      <c r="BQ22" s="37">
        <f>VLOOKUP($B22,'D19KDN'!$B$7:$IN$65401,TH!BQ$2,0)</f>
        <v>5</v>
      </c>
      <c r="BR22" s="37">
        <f>VLOOKUP($B22,'D19KDN'!$B$7:$IN$65401,TH!BR$2,0)</f>
        <v>0</v>
      </c>
      <c r="BS22" s="36" t="str">
        <f>VLOOKUP($B22,'D19KDN'!$B$7:$IN$65401,TH!BS$2,0)</f>
        <v>P</v>
      </c>
      <c r="BT22" s="36">
        <f>VLOOKUP($B22,'D19KDN'!$B$7:$IN$65401,TH!BT$2,0)</f>
        <v>7</v>
      </c>
      <c r="BU22" s="36">
        <f>VLOOKUP($B22,'D19KDN'!$B$7:$IN$65401,TH!BU$2,0)</f>
        <v>8.6</v>
      </c>
      <c r="BV22" s="36">
        <f>VLOOKUP($B22,'D19KDN'!$B$7:$IN$65401,TH!BV$2,0)</f>
        <v>5.1</v>
      </c>
      <c r="BW22" s="36">
        <f>VLOOKUP($B22,'D19KDN'!$B$7:$IN$65401,TH!BW$2,0)</f>
        <v>7</v>
      </c>
      <c r="BX22" s="36" t="str">
        <f>VLOOKUP($B22,'D19KDN'!$B$7:$IN$65401,TH!BX$2,0)</f>
        <v>P</v>
      </c>
      <c r="BY22" s="36" t="str">
        <f>VLOOKUP($B22,'D19KDN'!$B$7:$IN$65401,TH!BY$2,0)</f>
        <v>P</v>
      </c>
      <c r="BZ22" s="36">
        <f>VLOOKUP($B22,'D19KDN'!$B$7:$IN$65401,TH!BZ$2,0)</f>
        <v>6.3</v>
      </c>
      <c r="CA22" s="36" t="str">
        <f>VLOOKUP($B22,'D19KDN'!$B$7:$IN$65401,TH!CA$2,0)</f>
        <v>P</v>
      </c>
      <c r="CB22" s="36">
        <f>VLOOKUP($B22,'D19KDN'!$B$7:$IN$65401,TH!CB$2,0)</f>
        <v>8.4</v>
      </c>
      <c r="CC22" s="36" t="str">
        <f>VLOOKUP($B22,'D19KDN'!$B$7:$IN$65401,TH!CC$2,0)</f>
        <v>P</v>
      </c>
      <c r="CD22" s="36" t="str">
        <f>VLOOKUP($B22,'D19KDN'!$B$7:$IN$65401,TH!CD$2,0)</f>
        <v>P</v>
      </c>
      <c r="CE22" s="36">
        <f>VLOOKUP($B22,'D19KDN'!$B$7:$IN$65401,TH!CE$2,0)</f>
        <v>5.5</v>
      </c>
      <c r="CF22" s="36" t="str">
        <f>VLOOKUP($B22,'D19KDN'!$B$7:$IN$65401,TH!CF$2,0)</f>
        <v>P</v>
      </c>
      <c r="CG22" s="36" t="str">
        <f>VLOOKUP($B22,'D19KDN'!$B$7:$IN$65401,TH!CG$2,0)</f>
        <v>P</v>
      </c>
      <c r="CH22" s="36">
        <f>VLOOKUP($B22,'D19KDN'!$B$7:$IN$65401,TH!CH$2,0)</f>
        <v>0</v>
      </c>
      <c r="CI22" s="36">
        <f>VLOOKUP($B22,'D19KDN'!$B$7:$IN$65401,TH!CI$2,0)</f>
        <v>0</v>
      </c>
      <c r="CJ22" s="23">
        <f t="shared" si="3"/>
        <v>0</v>
      </c>
      <c r="CK22" s="36">
        <f>VLOOKUP($B22,'D19KDN'!$B$7:$IN$65401,TH!CK$2,0)</f>
        <v>7.8</v>
      </c>
      <c r="CL22" s="36" t="str">
        <f>VLOOKUP($B22,'D19KDN'!$B$7:$IN$65401,TH!CL$2,0)</f>
        <v>P</v>
      </c>
      <c r="CM22" s="36" t="str">
        <f>VLOOKUP($B22,'D19KDN'!$B$7:$IN$65401,TH!CM$2,0)</f>
        <v>P</v>
      </c>
      <c r="CN22" s="36" t="str">
        <f>VLOOKUP($B22,'D19KDN'!$B$7:$IN$65401,TH!CN$2,0)</f>
        <v>P</v>
      </c>
      <c r="CO22" s="36">
        <f>VLOOKUP($B22,'D19KDN'!$B$7:$IN$65401,TH!CO$2,0)</f>
        <v>8.7</v>
      </c>
      <c r="CP22" s="37">
        <f>VLOOKUP($B22,'D19KDN'!$B$7:$IN$65401,TH!CP$2,0)</f>
        <v>52</v>
      </c>
      <c r="CQ22" s="37">
        <f>VLOOKUP($B22,'D19KDN'!$B$7:$IN$65401,TH!CQ$2,0)</f>
        <v>3</v>
      </c>
      <c r="CR22" s="36">
        <f>VLOOKUP($B22,'D19KDN'!$B$7:$IN$65401,TH!CR$2,0)</f>
        <v>0</v>
      </c>
      <c r="CS22" s="36">
        <f>VLOOKUP($B22,'D19KDN'!$B$7:$IN$65401,TH!CS$2,0)</f>
        <v>7.3</v>
      </c>
      <c r="CT22" s="36">
        <f>VLOOKUP($B22,'D19KDN'!$B$7:$IN$65401,TH!CT$2,0)</f>
        <v>0</v>
      </c>
      <c r="CU22" s="36">
        <f>VLOOKUP($B22,'D19KDN'!$B$7:$IN$65401,TH!CU$2,0)</f>
        <v>0</v>
      </c>
      <c r="CV22" s="23">
        <f t="shared" si="4"/>
        <v>7.3</v>
      </c>
      <c r="CW22" s="36">
        <f>VLOOKUP($B22,'D19KDN'!$B$7:$IN$65401,TH!CW$2,0)</f>
        <v>0</v>
      </c>
      <c r="CX22" s="36" t="str">
        <f>VLOOKUP($B22,'D19KDN'!$B$7:$IN$65401,TH!CX$2,0)</f>
        <v>P</v>
      </c>
      <c r="CY22" s="23" t="str">
        <f t="shared" si="5"/>
        <v>P</v>
      </c>
      <c r="CZ22" s="36">
        <f>VLOOKUP($B22,'D19KDN'!$B$7:$IN$65401,TH!CZ$2,0)</f>
        <v>0</v>
      </c>
      <c r="DA22" s="36">
        <f>VLOOKUP($B22,'D19KDN'!$B$7:$IN$65401,TH!DA$2,0)</f>
        <v>5.8</v>
      </c>
      <c r="DB22" s="23">
        <f t="shared" si="6"/>
        <v>5.8</v>
      </c>
      <c r="DC22" s="36" t="str">
        <f>VLOOKUP($B22,'D19KDN'!$B$7:$IN$65401,TH!DC$2,0)</f>
        <v>P</v>
      </c>
      <c r="DD22" s="36" t="str">
        <f>VLOOKUP($B22,'D19KDN'!$B$7:$IN$65401,TH!DD$2,0)</f>
        <v>P</v>
      </c>
      <c r="DE22" s="36" t="str">
        <f>VLOOKUP($B22,'D19KDN'!$B$7:$IN$65401,TH!DE$2,0)</f>
        <v>P</v>
      </c>
      <c r="DF22" s="36" t="str">
        <f>VLOOKUP($B22,'D19KDN'!$B$7:$IN$65401,TH!DF$2,0)</f>
        <v>P</v>
      </c>
      <c r="DG22" s="36">
        <f>VLOOKUP($B22,'D19KDN'!$B$7:$IN$65401,TH!DG$2,0)</f>
        <v>6.4</v>
      </c>
      <c r="DH22" s="36">
        <f>VLOOKUP($B22,'D19KDN'!$B$7:$IN$65401,TH!DH$2,0)</f>
        <v>8.7</v>
      </c>
      <c r="DI22" s="36">
        <f>VLOOKUP($B22,'D19KDN'!$B$7:$IN$65401,TH!DI$2,0)</f>
        <v>7.8</v>
      </c>
      <c r="DJ22" s="36">
        <f>VLOOKUP($B22,'D19KDN'!$B$7:$IN$65401,TH!DJ$2,0)</f>
        <v>0</v>
      </c>
      <c r="DK22" s="36">
        <f>VLOOKUP($B22,'D19KDN'!$B$7:$IN$65401,TH!DK$2,0)</f>
        <v>0</v>
      </c>
      <c r="DL22" s="26">
        <f t="shared" si="7"/>
        <v>0</v>
      </c>
      <c r="DM22" s="37">
        <f>VLOOKUP($B22,'D19KDN'!$B$7:$IN$65401,TH!DM$2,0)</f>
        <v>23</v>
      </c>
      <c r="DN22" s="37">
        <f>VLOOKUP($B22,'D19KDN'!$B$7:$IN$65401,TH!DN$2,0)</f>
        <v>5</v>
      </c>
      <c r="DO22" s="37">
        <f>VLOOKUP($B22,'D19KDN'!$B$7:$IN$65401,TH!DO$2,0)</f>
        <v>0</v>
      </c>
      <c r="DP22" s="37">
        <f>VLOOKUP($B22,'D19KDN'!$B$7:$IN$65401,TH!DP$2,0)</f>
        <v>5</v>
      </c>
      <c r="DQ22" s="37">
        <f>VLOOKUP($B22,'D19KDN'!$B$7:$IN$65401,TH!DQ$2,0)</f>
        <v>131</v>
      </c>
      <c r="DR22" s="37">
        <f>VLOOKUP($B22,'D19KDN'!$B$7:$IN$65401,TH!DR$2,0)</f>
        <v>8</v>
      </c>
      <c r="DS22" s="37">
        <f>VLOOKUP($B22,'D19KDN'!$B$7:$IN$65401,TH!DS$2,0)</f>
        <v>138</v>
      </c>
      <c r="DT22" s="31">
        <f t="shared" si="8"/>
        <v>126</v>
      </c>
      <c r="DU22" s="31">
        <f t="shared" si="15"/>
        <v>3</v>
      </c>
      <c r="DV22" s="31">
        <f t="shared" si="9"/>
        <v>133</v>
      </c>
      <c r="DW22" s="31">
        <f t="shared" si="10"/>
        <v>129</v>
      </c>
      <c r="DX22" s="35">
        <f t="shared" si="11"/>
        <v>3.38</v>
      </c>
      <c r="DY22" s="7"/>
      <c r="DZ22" s="33">
        <f t="shared" si="12"/>
        <v>0.022556390977443608</v>
      </c>
      <c r="EA22" s="7"/>
      <c r="EB22" s="7"/>
      <c r="EC22" s="35">
        <f t="shared" si="13"/>
        <v>3.25</v>
      </c>
      <c r="ED22" s="37">
        <f>VLOOKUP($B22,'D19KDN'!$B$7:$IN$65401,TH!ED$2,0)</f>
        <v>61</v>
      </c>
      <c r="EE22" s="47">
        <f>VLOOKUP($B22,'D19KDN'!$B$7:$IN$65401,TH!EE$2,0)</f>
        <v>7.1</v>
      </c>
      <c r="EF22" s="47">
        <f>VLOOKUP($B22,'D19KDN'!$B$7:$IN$65401,TH!EF$2,0)</f>
        <v>2.93</v>
      </c>
      <c r="EG22" s="38">
        <f>VLOOKUP($B22,'D19KDN'!$B$7:$IN$65401,TH!EG$2,0)</f>
        <v>0</v>
      </c>
      <c r="EH22" s="10">
        <f t="shared" si="14"/>
        <v>62</v>
      </c>
      <c r="EI22" s="10"/>
      <c r="EJ22" s="46">
        <f t="shared" si="17"/>
        <v>6.76</v>
      </c>
    </row>
    <row r="23" spans="1:140" ht="16.5" customHeight="1">
      <c r="A23" s="10">
        <f t="shared" si="16"/>
        <v>10</v>
      </c>
      <c r="B23" s="2">
        <v>161325345</v>
      </c>
      <c r="C23" s="2" t="s">
        <v>8</v>
      </c>
      <c r="D23" s="2" t="s">
        <v>24</v>
      </c>
      <c r="E23" s="2" t="s">
        <v>37</v>
      </c>
      <c r="F23" s="2" t="s">
        <v>54</v>
      </c>
      <c r="G23" s="2" t="s">
        <v>86</v>
      </c>
      <c r="H23" s="2" t="s">
        <v>90</v>
      </c>
      <c r="I23" s="36" t="str">
        <f>VLOOKUP($B23,'D19KDN'!$B$7:$IN$65401,TH!I$2,0)</f>
        <v>P</v>
      </c>
      <c r="J23" s="36" t="str">
        <f>VLOOKUP($B23,'D19KDN'!$B$7:$IN$65401,TH!J$2,0)</f>
        <v>P</v>
      </c>
      <c r="K23" s="36">
        <f>VLOOKUP($B23,'D19KDN'!$B$7:$IN$65401,TH!K$2,0)</f>
        <v>7.2</v>
      </c>
      <c r="L23" s="36" t="str">
        <f>VLOOKUP($B23,'D19KDN'!$B$7:$IN$65401,TH!L$2,0)</f>
        <v>P</v>
      </c>
      <c r="M23" s="36" t="str">
        <f>VLOOKUP($B23,'D19KDN'!$B$7:$IN$65401,TH!M$2,0)</f>
        <v>P</v>
      </c>
      <c r="N23" s="36" t="str">
        <f>VLOOKUP($B23,'D19KDN'!$B$7:$IN$65401,TH!N$2,0)</f>
        <v>P</v>
      </c>
      <c r="O23" s="36">
        <f>VLOOKUP($B23,'D19KDN'!$B$7:$IN$65401,TH!O$2,0)</f>
        <v>5.2</v>
      </c>
      <c r="P23" s="36">
        <f>VLOOKUP($B23,'D19KDN'!$B$7:$IN$65401,TH!P$2,0)</f>
        <v>0</v>
      </c>
      <c r="Q23" s="36" t="str">
        <f>VLOOKUP($B23,'D19KDN'!$B$7:$IN$65401,TH!Q$2,0)</f>
        <v>P</v>
      </c>
      <c r="R23" s="36">
        <f>VLOOKUP($B23,'D19KDN'!$B$7:$IN$65401,TH!R$2,0)</f>
        <v>0</v>
      </c>
      <c r="S23" s="23" t="str">
        <f t="shared" si="0"/>
        <v>P</v>
      </c>
      <c r="T23" s="36">
        <f>VLOOKUP($B23,'D19KDN'!$B$7:$IN$65401,TH!T$2,0)</f>
        <v>0</v>
      </c>
      <c r="U23" s="36">
        <f>VLOOKUP($B23,'D19KDN'!$B$7:$IN$65401,TH!U$2,0)</f>
        <v>0</v>
      </c>
      <c r="V23" s="36">
        <f>VLOOKUP($B23,'D19KDN'!$B$7:$IN$65401,TH!V$2,0)</f>
        <v>8.3</v>
      </c>
      <c r="W23" s="36">
        <f>VLOOKUP($B23,'D19KDN'!$B$7:$IN$65401,TH!W$2,0)</f>
        <v>8.5</v>
      </c>
      <c r="X23" s="36">
        <f>VLOOKUP($B23,'D19KDN'!$B$7:$IN$65401,TH!X$2,0)</f>
        <v>0</v>
      </c>
      <c r="Y23" s="26">
        <f t="shared" si="1"/>
        <v>8.5</v>
      </c>
      <c r="Z23" s="26">
        <f t="shared" si="2"/>
        <v>8.3</v>
      </c>
      <c r="AA23" s="36" t="str">
        <f>VLOOKUP($B23,'D19KDN'!$B$7:$IN$65401,TH!AA$2,0)</f>
        <v>P</v>
      </c>
      <c r="AB23" s="36" t="str">
        <f>VLOOKUP($B23,'D19KDN'!$B$7:$IN$65401,TH!AB$2,0)</f>
        <v>P</v>
      </c>
      <c r="AC23" s="36" t="str">
        <f>VLOOKUP($B23,'D19KDN'!$B$7:$IN$65401,TH!AC$2,0)</f>
        <v>P</v>
      </c>
      <c r="AD23" s="36">
        <f>VLOOKUP($B23,'D19KDN'!$B$7:$IN$65401,TH!AD$2,0)</f>
        <v>8.2</v>
      </c>
      <c r="AE23" s="36" t="str">
        <f>VLOOKUP($B23,'D19KDN'!$B$7:$IN$65401,TH!AE$2,0)</f>
        <v>P</v>
      </c>
      <c r="AF23" s="36" t="str">
        <f>VLOOKUP($B23,'D19KDN'!$B$7:$IN$65401,TH!AF$2,0)</f>
        <v>P</v>
      </c>
      <c r="AG23" s="36" t="str">
        <f>VLOOKUP($B23,'D19KDN'!$B$7:$IN$65401,TH!AG$2,0)</f>
        <v>P</v>
      </c>
      <c r="AH23" s="36" t="str">
        <f>VLOOKUP($B23,'D19KDN'!$B$7:$IN$65401,TH!AH$2,0)</f>
        <v>P</v>
      </c>
      <c r="AI23" s="36" t="str">
        <f>VLOOKUP($B23,'D19KDN'!$B$7:$IN$65401,TH!AI$2,0)</f>
        <v>P</v>
      </c>
      <c r="AJ23" s="36" t="str">
        <f>VLOOKUP($B23,'D19KDN'!$B$7:$IN$65401,TH!AJ$2,0)</f>
        <v>P</v>
      </c>
      <c r="AK23" s="36" t="str">
        <f>VLOOKUP($B23,'D19KDN'!$B$7:$IN$65401,TH!AK$2,0)</f>
        <v>P</v>
      </c>
      <c r="AL23" s="36" t="str">
        <f>VLOOKUP($B23,'D19KDN'!$B$7:$IN$65401,TH!AL$2,0)</f>
        <v>P</v>
      </c>
      <c r="AM23" s="36" t="str">
        <f>VLOOKUP($B23,'D19KDN'!$B$7:$IN$65401,TH!AM$2,0)</f>
        <v>P</v>
      </c>
      <c r="AN23" s="36">
        <f>VLOOKUP($B23,'D19KDN'!$B$7:$IN$65401,TH!AN$2,0)</f>
        <v>7.7</v>
      </c>
      <c r="AO23" s="36">
        <f>VLOOKUP($B23,'D19KDN'!$B$7:$IN$65401,TH!AO$2,0)</f>
        <v>8</v>
      </c>
      <c r="AP23" s="36">
        <f>VLOOKUP($B23,'D19KDN'!$B$7:$IN$65401,TH!AP$2,0)</f>
        <v>8.2</v>
      </c>
      <c r="AQ23" s="36">
        <f>VLOOKUP($B23,'D19KDN'!$B$7:$IN$65401,TH!AQ$2,0)</f>
        <v>6.7</v>
      </c>
      <c r="AR23" s="36">
        <f>VLOOKUP($B23,'D19KDN'!$B$7:$IN$65401,TH!AR$2,0)</f>
        <v>8.3</v>
      </c>
      <c r="AS23" s="36">
        <f>VLOOKUP($B23,'D19KDN'!$B$7:$IN$65401,TH!AS$2,0)</f>
        <v>6.8</v>
      </c>
      <c r="AT23" s="36">
        <f>VLOOKUP($B23,'D19KDN'!$B$7:$IN$65401,TH!AT$2,0)</f>
        <v>7.8</v>
      </c>
      <c r="AU23" s="36">
        <f>VLOOKUP($B23,'D19KDN'!$B$7:$IN$65401,TH!AU$2,0)</f>
        <v>6.5</v>
      </c>
      <c r="AV23" s="36">
        <f>VLOOKUP($B23,'D19KDN'!$B$7:$IN$65401,TH!AV$2,0)</f>
        <v>0</v>
      </c>
      <c r="AW23" s="36">
        <f>VLOOKUP($B23,'D19KDN'!$B$7:$IN$65401,TH!AW$2,0)</f>
        <v>0</v>
      </c>
      <c r="AX23" s="36">
        <f>VLOOKUP($B23,'D19KDN'!$B$7:$IN$65401,TH!AX$2,0)</f>
        <v>0</v>
      </c>
      <c r="AY23" s="36">
        <f>VLOOKUP($B23,'D19KDN'!$B$7:$IN$65401,TH!AY$2,0)</f>
        <v>0</v>
      </c>
      <c r="AZ23" s="37">
        <f>VLOOKUP($B23,'D19KDN'!$B$7:$IN$65401,TH!AZ$2,0)</f>
        <v>51</v>
      </c>
      <c r="BA23" s="37">
        <f>VLOOKUP($B23,'D19KDN'!$B$7:$IN$65401,TH!BA$2,0)</f>
        <v>0</v>
      </c>
      <c r="BB23" s="36" t="str">
        <f>VLOOKUP($B23,'D19KDN'!$B$7:$IN$65401,TH!BB$2,0)</f>
        <v>P</v>
      </c>
      <c r="BC23" s="36" t="str">
        <f>VLOOKUP($B23,'D19KDN'!$B$7:$IN$65401,TH!BC$2,0)</f>
        <v>P</v>
      </c>
      <c r="BD23" s="36" t="str">
        <f>VLOOKUP($B23,'D19KDN'!$B$7:$IN$65401,TH!BD$2,0)</f>
        <v>P</v>
      </c>
      <c r="BE23" s="36">
        <f>VLOOKUP($B23,'D19KDN'!$B$7:$IN$65401,TH!BE$2,0)</f>
        <v>0</v>
      </c>
      <c r="BF23" s="36">
        <f>VLOOKUP($B23,'D19KDN'!$B$7:$IN$65401,TH!BF$2,0)</f>
        <v>0</v>
      </c>
      <c r="BG23" s="36">
        <f>VLOOKUP($B23,'D19KDN'!$B$7:$IN$65401,TH!BG$2,0)</f>
        <v>0</v>
      </c>
      <c r="BH23" s="36">
        <f>VLOOKUP($B23,'D19KDN'!$B$7:$IN$65401,TH!BH$2,0)</f>
        <v>0</v>
      </c>
      <c r="BI23" s="36">
        <f>VLOOKUP($B23,'D19KDN'!$B$7:$IN$65401,TH!BI$2,0)</f>
        <v>0</v>
      </c>
      <c r="BJ23" s="36">
        <f>VLOOKUP($B23,'D19KDN'!$B$7:$IN$65401,TH!BJ$2,0)</f>
        <v>5.3</v>
      </c>
      <c r="BK23" s="36">
        <f>VLOOKUP($B23,'D19KDN'!$B$7:$IN$65401,TH!BK$2,0)</f>
        <v>0</v>
      </c>
      <c r="BL23" s="36">
        <f>VLOOKUP($B23,'D19KDN'!$B$7:$IN$65401,TH!BL$2,0)</f>
        <v>0</v>
      </c>
      <c r="BM23" s="36">
        <f>VLOOKUP($B23,'D19KDN'!$B$7:$IN$65401,TH!BM$2,0)</f>
        <v>0</v>
      </c>
      <c r="BN23" s="36">
        <f>VLOOKUP($B23,'D19KDN'!$B$7:$IN$65401,TH!BN$2,0)</f>
        <v>0</v>
      </c>
      <c r="BO23" s="36">
        <f>VLOOKUP($B23,'D19KDN'!$B$7:$IN$65401,TH!BO$2,0)</f>
        <v>0</v>
      </c>
      <c r="BP23" s="36">
        <f>VLOOKUP($B23,'D19KDN'!$B$7:$IN$65401,TH!BP$2,0)</f>
        <v>8</v>
      </c>
      <c r="BQ23" s="37">
        <f>VLOOKUP($B23,'D19KDN'!$B$7:$IN$65401,TH!BQ$2,0)</f>
        <v>5</v>
      </c>
      <c r="BR23" s="37">
        <f>VLOOKUP($B23,'D19KDN'!$B$7:$IN$65401,TH!BR$2,0)</f>
        <v>0</v>
      </c>
      <c r="BS23" s="36" t="str">
        <f>VLOOKUP($B23,'D19KDN'!$B$7:$IN$65401,TH!BS$2,0)</f>
        <v>P</v>
      </c>
      <c r="BT23" s="36" t="str">
        <f>VLOOKUP($B23,'D19KDN'!$B$7:$IN$65401,TH!BT$2,0)</f>
        <v>P</v>
      </c>
      <c r="BU23" s="36">
        <f>VLOOKUP($B23,'D19KDN'!$B$7:$IN$65401,TH!BU$2,0)</f>
        <v>7.2</v>
      </c>
      <c r="BV23" s="36">
        <f>VLOOKUP($B23,'D19KDN'!$B$7:$IN$65401,TH!BV$2,0)</f>
        <v>6.8</v>
      </c>
      <c r="BW23" s="36" t="str">
        <f>VLOOKUP($B23,'D19KDN'!$B$7:$IN$65401,TH!BW$2,0)</f>
        <v>P</v>
      </c>
      <c r="BX23" s="36">
        <f>VLOOKUP($B23,'D19KDN'!$B$7:$IN$65401,TH!BX$2,0)</f>
        <v>7.7</v>
      </c>
      <c r="BY23" s="36" t="str">
        <f>VLOOKUP($B23,'D19KDN'!$B$7:$IN$65401,TH!BY$2,0)</f>
        <v>P</v>
      </c>
      <c r="BZ23" s="36">
        <f>VLOOKUP($B23,'D19KDN'!$B$7:$IN$65401,TH!BZ$2,0)</f>
        <v>6.2</v>
      </c>
      <c r="CA23" s="36" t="str">
        <f>VLOOKUP($B23,'D19KDN'!$B$7:$IN$65401,TH!CA$2,0)</f>
        <v>P</v>
      </c>
      <c r="CB23" s="36" t="str">
        <f>VLOOKUP($B23,'D19KDN'!$B$7:$IN$65401,TH!CB$2,0)</f>
        <v>P</v>
      </c>
      <c r="CC23" s="36" t="str">
        <f>VLOOKUP($B23,'D19KDN'!$B$7:$IN$65401,TH!CC$2,0)</f>
        <v>P</v>
      </c>
      <c r="CD23" s="36" t="str">
        <f>VLOOKUP($B23,'D19KDN'!$B$7:$IN$65401,TH!CD$2,0)</f>
        <v>P</v>
      </c>
      <c r="CE23" s="36">
        <f>VLOOKUP($B23,'D19KDN'!$B$7:$IN$65401,TH!CE$2,0)</f>
        <v>7.5</v>
      </c>
      <c r="CF23" s="36" t="str">
        <f>VLOOKUP($B23,'D19KDN'!$B$7:$IN$65401,TH!CF$2,0)</f>
        <v>P</v>
      </c>
      <c r="CG23" s="36">
        <f>VLOOKUP($B23,'D19KDN'!$B$7:$IN$65401,TH!CG$2,0)</f>
        <v>6.3</v>
      </c>
      <c r="CH23" s="36">
        <f>VLOOKUP($B23,'D19KDN'!$B$7:$IN$65401,TH!CH$2,0)</f>
        <v>0</v>
      </c>
      <c r="CI23" s="36" t="str">
        <f>VLOOKUP($B23,'D19KDN'!$B$7:$IN$65401,TH!CI$2,0)</f>
        <v>P</v>
      </c>
      <c r="CJ23" s="23" t="str">
        <f t="shared" si="3"/>
        <v>P</v>
      </c>
      <c r="CK23" s="36" t="str">
        <f>VLOOKUP($B23,'D19KDN'!$B$7:$IN$65401,TH!CK$2,0)</f>
        <v>P</v>
      </c>
      <c r="CL23" s="36" t="str">
        <f>VLOOKUP($B23,'D19KDN'!$B$7:$IN$65401,TH!CL$2,0)</f>
        <v>P</v>
      </c>
      <c r="CM23" s="36" t="str">
        <f>VLOOKUP($B23,'D19KDN'!$B$7:$IN$65401,TH!CM$2,0)</f>
        <v>P</v>
      </c>
      <c r="CN23" s="36">
        <f>VLOOKUP($B23,'D19KDN'!$B$7:$IN$65401,TH!CN$2,0)</f>
        <v>5.9</v>
      </c>
      <c r="CO23" s="36">
        <f>VLOOKUP($B23,'D19KDN'!$B$7:$IN$65401,TH!CO$2,0)</f>
        <v>8.5</v>
      </c>
      <c r="CP23" s="37">
        <f>VLOOKUP($B23,'D19KDN'!$B$7:$IN$65401,TH!CP$2,0)</f>
        <v>55</v>
      </c>
      <c r="CQ23" s="37">
        <f>VLOOKUP($B23,'D19KDN'!$B$7:$IN$65401,TH!CQ$2,0)</f>
        <v>0</v>
      </c>
      <c r="CR23" s="36" t="str">
        <f>VLOOKUP($B23,'D19KDN'!$B$7:$IN$65401,TH!CR$2,0)</f>
        <v>P</v>
      </c>
      <c r="CS23" s="36" t="str">
        <f>VLOOKUP($B23,'D19KDN'!$B$7:$IN$65401,TH!CS$2,0)</f>
        <v>P</v>
      </c>
      <c r="CT23" s="36" t="str">
        <f>VLOOKUP($B23,'D19KDN'!$B$7:$IN$65401,TH!CT$2,0)</f>
        <v>P</v>
      </c>
      <c r="CU23" s="36">
        <f>VLOOKUP($B23,'D19KDN'!$B$7:$IN$65401,TH!CU$2,0)</f>
        <v>0</v>
      </c>
      <c r="CV23" s="23" t="str">
        <f t="shared" si="4"/>
        <v>P</v>
      </c>
      <c r="CW23" s="36" t="str">
        <f>VLOOKUP($B23,'D19KDN'!$B$7:$IN$65401,TH!CW$2,0)</f>
        <v>P</v>
      </c>
      <c r="CX23" s="36" t="str">
        <f>VLOOKUP($B23,'D19KDN'!$B$7:$IN$65401,TH!CX$2,0)</f>
        <v>P</v>
      </c>
      <c r="CY23" s="23" t="str">
        <f t="shared" si="5"/>
        <v>P</v>
      </c>
      <c r="CZ23" s="36">
        <f>VLOOKUP($B23,'D19KDN'!$B$7:$IN$65401,TH!CZ$2,0)</f>
        <v>0</v>
      </c>
      <c r="DA23" s="36">
        <f>VLOOKUP($B23,'D19KDN'!$B$7:$IN$65401,TH!DA$2,0)</f>
        <v>7.4</v>
      </c>
      <c r="DB23" s="23">
        <f t="shared" si="6"/>
        <v>7.4</v>
      </c>
      <c r="DC23" s="36" t="str">
        <f>VLOOKUP($B23,'D19KDN'!$B$7:$IN$65401,TH!DC$2,0)</f>
        <v>P</v>
      </c>
      <c r="DD23" s="36">
        <f>VLOOKUP($B23,'D19KDN'!$B$7:$IN$65401,TH!DD$2,0)</f>
        <v>7.3</v>
      </c>
      <c r="DE23" s="36" t="str">
        <f>VLOOKUP($B23,'D19KDN'!$B$7:$IN$65401,TH!DE$2,0)</f>
        <v>P</v>
      </c>
      <c r="DF23" s="36" t="str">
        <f>VLOOKUP($B23,'D19KDN'!$B$7:$IN$65401,TH!DF$2,0)</f>
        <v>P</v>
      </c>
      <c r="DG23" s="36">
        <f>VLOOKUP($B23,'D19KDN'!$B$7:$IN$65401,TH!DG$2,0)</f>
        <v>0</v>
      </c>
      <c r="DH23" s="36">
        <f>VLOOKUP($B23,'D19KDN'!$B$7:$IN$65401,TH!DH$2,0)</f>
        <v>8.5</v>
      </c>
      <c r="DI23" s="36">
        <f>VLOOKUP($B23,'D19KDN'!$B$7:$IN$65401,TH!DI$2,0)</f>
        <v>7.5</v>
      </c>
      <c r="DJ23" s="36">
        <f>VLOOKUP($B23,'D19KDN'!$B$7:$IN$65401,TH!DJ$2,0)</f>
        <v>0</v>
      </c>
      <c r="DK23" s="36">
        <f>VLOOKUP($B23,'D19KDN'!$B$7:$IN$65401,TH!DK$2,0)</f>
        <v>0</v>
      </c>
      <c r="DL23" s="26">
        <f t="shared" si="7"/>
        <v>0</v>
      </c>
      <c r="DM23" s="37">
        <f>VLOOKUP($B23,'D19KDN'!$B$7:$IN$65401,TH!DM$2,0)</f>
        <v>27</v>
      </c>
      <c r="DN23" s="37">
        <f>VLOOKUP($B23,'D19KDN'!$B$7:$IN$65401,TH!DN$2,0)</f>
        <v>8</v>
      </c>
      <c r="DO23" s="37">
        <f>VLOOKUP($B23,'D19KDN'!$B$7:$IN$65401,TH!DO$2,0)</f>
        <v>0</v>
      </c>
      <c r="DP23" s="37">
        <f>VLOOKUP($B23,'D19KDN'!$B$7:$IN$65401,TH!DP$2,0)</f>
        <v>5</v>
      </c>
      <c r="DQ23" s="37">
        <f>VLOOKUP($B23,'D19KDN'!$B$7:$IN$65401,TH!DQ$2,0)</f>
        <v>138</v>
      </c>
      <c r="DR23" s="37">
        <f>VLOOKUP($B23,'D19KDN'!$B$7:$IN$65401,TH!DR$2,0)</f>
        <v>8</v>
      </c>
      <c r="DS23" s="37">
        <f>VLOOKUP($B23,'D19KDN'!$B$7:$IN$65401,TH!DS$2,0)</f>
        <v>138</v>
      </c>
      <c r="DT23" s="31">
        <f t="shared" si="8"/>
        <v>133</v>
      </c>
      <c r="DU23" s="31">
        <f t="shared" si="15"/>
        <v>3</v>
      </c>
      <c r="DV23" s="31">
        <f t="shared" si="9"/>
        <v>133</v>
      </c>
      <c r="DW23" s="31">
        <f t="shared" si="10"/>
        <v>136</v>
      </c>
      <c r="DX23" s="35">
        <f t="shared" si="11"/>
        <v>2.59</v>
      </c>
      <c r="DY23" s="7"/>
      <c r="DZ23" s="33">
        <f t="shared" si="12"/>
        <v>0.022556390977443608</v>
      </c>
      <c r="EA23" s="7"/>
      <c r="EB23" s="7"/>
      <c r="EC23" s="35">
        <f t="shared" si="13"/>
        <v>2.5</v>
      </c>
      <c r="ED23" s="37">
        <f>VLOOKUP($B23,'D19KDN'!$B$7:$IN$65401,TH!ED$2,0)</f>
        <v>52</v>
      </c>
      <c r="EE23" s="47">
        <f>VLOOKUP($B23,'D19KDN'!$B$7:$IN$65401,TH!EE$2,0)</f>
        <v>6.79</v>
      </c>
      <c r="EF23" s="47">
        <f>VLOOKUP($B23,'D19KDN'!$B$7:$IN$65401,TH!EF$2,0)</f>
        <v>2.82</v>
      </c>
      <c r="EG23" s="38">
        <f>VLOOKUP($B23,'D19KDN'!$B$7:$IN$65401,TH!EG$2,0)</f>
        <v>0</v>
      </c>
      <c r="EH23" s="10">
        <f t="shared" si="14"/>
        <v>87</v>
      </c>
      <c r="EI23" s="10"/>
      <c r="EJ23" s="46">
        <f t="shared" si="17"/>
        <v>7.72</v>
      </c>
    </row>
    <row r="24" spans="1:140" ht="16.5" customHeight="1">
      <c r="A24" s="10">
        <f t="shared" si="16"/>
        <v>11</v>
      </c>
      <c r="B24" s="2">
        <v>1920255424</v>
      </c>
      <c r="C24" s="2" t="s">
        <v>6</v>
      </c>
      <c r="D24" s="2" t="s">
        <v>15</v>
      </c>
      <c r="E24" s="2" t="s">
        <v>44</v>
      </c>
      <c r="F24" s="2" t="s">
        <v>62</v>
      </c>
      <c r="G24" s="2" t="s">
        <v>85</v>
      </c>
      <c r="H24" s="2" t="s">
        <v>90</v>
      </c>
      <c r="I24" s="36">
        <f>VLOOKUP($B24,'D19KDN'!$B$7:$IN$65401,TH!I$2,0)</f>
        <v>8.4</v>
      </c>
      <c r="J24" s="36">
        <f>VLOOKUP($B24,'D19KDN'!$B$7:$IN$65401,TH!J$2,0)</f>
        <v>7.2</v>
      </c>
      <c r="K24" s="36">
        <f>VLOOKUP($B24,'D19KDN'!$B$7:$IN$65401,TH!K$2,0)</f>
        <v>6.9</v>
      </c>
      <c r="L24" s="36" t="str">
        <f>VLOOKUP($B24,'D19KDN'!$B$7:$IN$65401,TH!L$2,0)</f>
        <v>P</v>
      </c>
      <c r="M24" s="36">
        <f>VLOOKUP($B24,'D19KDN'!$B$7:$IN$65401,TH!M$2,0)</f>
        <v>9.1</v>
      </c>
      <c r="N24" s="36" t="str">
        <f>VLOOKUP($B24,'D19KDN'!$B$7:$IN$65401,TH!N$2,0)</f>
        <v>P</v>
      </c>
      <c r="O24" s="36">
        <f>VLOOKUP($B24,'D19KDN'!$B$7:$IN$65401,TH!O$2,0)</f>
        <v>7.1</v>
      </c>
      <c r="P24" s="36">
        <f>VLOOKUP($B24,'D19KDN'!$B$7:$IN$65401,TH!P$2,0)</f>
        <v>0</v>
      </c>
      <c r="Q24" s="36" t="str">
        <f>VLOOKUP($B24,'D19KDN'!$B$7:$IN$65401,TH!Q$2,0)</f>
        <v>P</v>
      </c>
      <c r="R24" s="36">
        <f>VLOOKUP($B24,'D19KDN'!$B$7:$IN$65401,TH!R$2,0)</f>
        <v>0</v>
      </c>
      <c r="S24" s="23" t="str">
        <f t="shared" si="0"/>
        <v>P</v>
      </c>
      <c r="T24" s="36">
        <f>VLOOKUP($B24,'D19KDN'!$B$7:$IN$65401,TH!T$2,0)</f>
        <v>0</v>
      </c>
      <c r="U24" s="36">
        <f>VLOOKUP($B24,'D19KDN'!$B$7:$IN$65401,TH!U$2,0)</f>
        <v>0</v>
      </c>
      <c r="V24" s="36">
        <f>VLOOKUP($B24,'D19KDN'!$B$7:$IN$65401,TH!V$2,0)</f>
        <v>0</v>
      </c>
      <c r="W24" s="36">
        <f>VLOOKUP($B24,'D19KDN'!$B$7:$IN$65401,TH!W$2,0)</f>
        <v>9.1</v>
      </c>
      <c r="X24" s="36">
        <f>VLOOKUP($B24,'D19KDN'!$B$7:$IN$65401,TH!X$2,0)</f>
        <v>7.3</v>
      </c>
      <c r="Y24" s="26">
        <f t="shared" si="1"/>
        <v>9.1</v>
      </c>
      <c r="Z24" s="26">
        <f t="shared" si="2"/>
        <v>7.3</v>
      </c>
      <c r="AA24" s="36">
        <f>VLOOKUP($B24,'D19KDN'!$B$7:$IN$65401,TH!AA$2,0)</f>
        <v>8.4</v>
      </c>
      <c r="AB24" s="36" t="str">
        <f>VLOOKUP($B24,'D19KDN'!$B$7:$IN$65401,TH!AB$2,0)</f>
        <v>P</v>
      </c>
      <c r="AC24" s="36" t="str">
        <f>VLOOKUP($B24,'D19KDN'!$B$7:$IN$65401,TH!AC$2,0)</f>
        <v>P</v>
      </c>
      <c r="AD24" s="36" t="str">
        <f>VLOOKUP($B24,'D19KDN'!$B$7:$IN$65401,TH!AD$2,0)</f>
        <v>P</v>
      </c>
      <c r="AE24" s="36" t="str">
        <f>VLOOKUP($B24,'D19KDN'!$B$7:$IN$65401,TH!AE$2,0)</f>
        <v>P</v>
      </c>
      <c r="AF24" s="36" t="str">
        <f>VLOOKUP($B24,'D19KDN'!$B$7:$IN$65401,TH!AF$2,0)</f>
        <v>P</v>
      </c>
      <c r="AG24" s="36" t="str">
        <f>VLOOKUP($B24,'D19KDN'!$B$7:$IN$65401,TH!AG$2,0)</f>
        <v>P</v>
      </c>
      <c r="AH24" s="36" t="str">
        <f>VLOOKUP($B24,'D19KDN'!$B$7:$IN$65401,TH!AH$2,0)</f>
        <v>P</v>
      </c>
      <c r="AI24" s="36" t="str">
        <f>VLOOKUP($B24,'D19KDN'!$B$7:$IN$65401,TH!AI$2,0)</f>
        <v>P</v>
      </c>
      <c r="AJ24" s="36" t="str">
        <f>VLOOKUP($B24,'D19KDN'!$B$7:$IN$65401,TH!AJ$2,0)</f>
        <v>P</v>
      </c>
      <c r="AK24" s="36" t="str">
        <f>VLOOKUP($B24,'D19KDN'!$B$7:$IN$65401,TH!AK$2,0)</f>
        <v>P</v>
      </c>
      <c r="AL24" s="36" t="str">
        <f>VLOOKUP($B24,'D19KDN'!$B$7:$IN$65401,TH!AL$2,0)</f>
        <v>P</v>
      </c>
      <c r="AM24" s="36" t="str">
        <f>VLOOKUP($B24,'D19KDN'!$B$7:$IN$65401,TH!AM$2,0)</f>
        <v>P</v>
      </c>
      <c r="AN24" s="36">
        <f>VLOOKUP($B24,'D19KDN'!$B$7:$IN$65401,TH!AN$2,0)</f>
        <v>8.3</v>
      </c>
      <c r="AO24" s="36">
        <f>VLOOKUP($B24,'D19KDN'!$B$7:$IN$65401,TH!AO$2,0)</f>
        <v>6.8</v>
      </c>
      <c r="AP24" s="36">
        <f>VLOOKUP($B24,'D19KDN'!$B$7:$IN$65401,TH!AP$2,0)</f>
        <v>8.3</v>
      </c>
      <c r="AQ24" s="36">
        <f>VLOOKUP($B24,'D19KDN'!$B$7:$IN$65401,TH!AQ$2,0)</f>
        <v>7.4</v>
      </c>
      <c r="AR24" s="36">
        <f>VLOOKUP($B24,'D19KDN'!$B$7:$IN$65401,TH!AR$2,0)</f>
        <v>9.3</v>
      </c>
      <c r="AS24" s="36">
        <f>VLOOKUP($B24,'D19KDN'!$B$7:$IN$65401,TH!AS$2,0)</f>
        <v>6.7</v>
      </c>
      <c r="AT24" s="36">
        <f>VLOOKUP($B24,'D19KDN'!$B$7:$IN$65401,TH!AT$2,0)</f>
        <v>8.6</v>
      </c>
      <c r="AU24" s="36">
        <f>VLOOKUP($B24,'D19KDN'!$B$7:$IN$65401,TH!AU$2,0)</f>
        <v>7.3</v>
      </c>
      <c r="AV24" s="36">
        <f>VLOOKUP($B24,'D19KDN'!$B$7:$IN$65401,TH!AV$2,0)</f>
        <v>0</v>
      </c>
      <c r="AW24" s="36">
        <f>VLOOKUP($B24,'D19KDN'!$B$7:$IN$65401,TH!AW$2,0)</f>
        <v>0</v>
      </c>
      <c r="AX24" s="36">
        <f>VLOOKUP($B24,'D19KDN'!$B$7:$IN$65401,TH!AX$2,0)</f>
        <v>0</v>
      </c>
      <c r="AY24" s="36">
        <f>VLOOKUP($B24,'D19KDN'!$B$7:$IN$65401,TH!AY$2,0)</f>
        <v>0</v>
      </c>
      <c r="AZ24" s="37">
        <f>VLOOKUP($B24,'D19KDN'!$B$7:$IN$65401,TH!AZ$2,0)</f>
        <v>51</v>
      </c>
      <c r="BA24" s="37">
        <f>VLOOKUP($B24,'D19KDN'!$B$7:$IN$65401,TH!BA$2,0)</f>
        <v>0</v>
      </c>
      <c r="BB24" s="36" t="str">
        <f>VLOOKUP($B24,'D19KDN'!$B$7:$IN$65401,TH!BB$2,0)</f>
        <v>P</v>
      </c>
      <c r="BC24" s="36" t="str">
        <f>VLOOKUP($B24,'D19KDN'!$B$7:$IN$65401,TH!BC$2,0)</f>
        <v>P</v>
      </c>
      <c r="BD24" s="36" t="str">
        <f>VLOOKUP($B24,'D19KDN'!$B$7:$IN$65401,TH!BD$2,0)</f>
        <v>P</v>
      </c>
      <c r="BE24" s="36">
        <f>VLOOKUP($B24,'D19KDN'!$B$7:$IN$65401,TH!BE$2,0)</f>
        <v>0</v>
      </c>
      <c r="BF24" s="36">
        <f>VLOOKUP($B24,'D19KDN'!$B$7:$IN$65401,TH!BF$2,0)</f>
        <v>0</v>
      </c>
      <c r="BG24" s="36">
        <f>VLOOKUP($B24,'D19KDN'!$B$7:$IN$65401,TH!BG$2,0)</f>
        <v>0</v>
      </c>
      <c r="BH24" s="36">
        <f>VLOOKUP($B24,'D19KDN'!$B$7:$IN$65401,TH!BH$2,0)</f>
        <v>0</v>
      </c>
      <c r="BI24" s="36">
        <f>VLOOKUP($B24,'D19KDN'!$B$7:$IN$65401,TH!BI$2,0)</f>
        <v>0</v>
      </c>
      <c r="BJ24" s="36">
        <f>VLOOKUP($B24,'D19KDN'!$B$7:$IN$65401,TH!BJ$2,0)</f>
        <v>0</v>
      </c>
      <c r="BK24" s="36">
        <f>VLOOKUP($B24,'D19KDN'!$B$7:$IN$65401,TH!BK$2,0)</f>
        <v>0</v>
      </c>
      <c r="BL24" s="36">
        <f>VLOOKUP($B24,'D19KDN'!$B$7:$IN$65401,TH!BL$2,0)</f>
        <v>8.9</v>
      </c>
      <c r="BM24" s="36">
        <f>VLOOKUP($B24,'D19KDN'!$B$7:$IN$65401,TH!BM$2,0)</f>
        <v>0</v>
      </c>
      <c r="BN24" s="36">
        <f>VLOOKUP($B24,'D19KDN'!$B$7:$IN$65401,TH!BN$2,0)</f>
        <v>0</v>
      </c>
      <c r="BO24" s="36">
        <f>VLOOKUP($B24,'D19KDN'!$B$7:$IN$65401,TH!BO$2,0)</f>
        <v>0</v>
      </c>
      <c r="BP24" s="36">
        <f>VLOOKUP($B24,'D19KDN'!$B$7:$IN$65401,TH!BP$2,0)</f>
        <v>6.6</v>
      </c>
      <c r="BQ24" s="37">
        <f>VLOOKUP($B24,'D19KDN'!$B$7:$IN$65401,TH!BQ$2,0)</f>
        <v>5</v>
      </c>
      <c r="BR24" s="37">
        <f>VLOOKUP($B24,'D19KDN'!$B$7:$IN$65401,TH!BR$2,0)</f>
        <v>0</v>
      </c>
      <c r="BS24" s="36" t="str">
        <f>VLOOKUP($B24,'D19KDN'!$B$7:$IN$65401,TH!BS$2,0)</f>
        <v>P</v>
      </c>
      <c r="BT24" s="36">
        <f>VLOOKUP($B24,'D19KDN'!$B$7:$IN$65401,TH!BT$2,0)</f>
        <v>9.3</v>
      </c>
      <c r="BU24" s="36">
        <f>VLOOKUP($B24,'D19KDN'!$B$7:$IN$65401,TH!BU$2,0)</f>
        <v>6.2</v>
      </c>
      <c r="BV24" s="36">
        <f>VLOOKUP($B24,'D19KDN'!$B$7:$IN$65401,TH!BV$2,0)</f>
        <v>7</v>
      </c>
      <c r="BW24" s="36" t="str">
        <f>VLOOKUP($B24,'D19KDN'!$B$7:$IN$65401,TH!BW$2,0)</f>
        <v>P</v>
      </c>
      <c r="BX24" s="36" t="str">
        <f>VLOOKUP($B24,'D19KDN'!$B$7:$IN$65401,TH!BX$2,0)</f>
        <v>P</v>
      </c>
      <c r="BY24" s="36" t="str">
        <f>VLOOKUP($B24,'D19KDN'!$B$7:$IN$65401,TH!BY$2,0)</f>
        <v>P</v>
      </c>
      <c r="BZ24" s="36">
        <f>VLOOKUP($B24,'D19KDN'!$B$7:$IN$65401,TH!BZ$2,0)</f>
        <v>7</v>
      </c>
      <c r="CA24" s="36" t="str">
        <f>VLOOKUP($B24,'D19KDN'!$B$7:$IN$65401,TH!CA$2,0)</f>
        <v>P</v>
      </c>
      <c r="CB24" s="36">
        <f>VLOOKUP($B24,'D19KDN'!$B$7:$IN$65401,TH!CB$2,0)</f>
        <v>9.4</v>
      </c>
      <c r="CC24" s="36" t="str">
        <f>VLOOKUP($B24,'D19KDN'!$B$7:$IN$65401,TH!CC$2,0)</f>
        <v>P</v>
      </c>
      <c r="CD24" s="36" t="str">
        <f>VLOOKUP($B24,'D19KDN'!$B$7:$IN$65401,TH!CD$2,0)</f>
        <v>P</v>
      </c>
      <c r="CE24" s="36">
        <f>VLOOKUP($B24,'D19KDN'!$B$7:$IN$65401,TH!CE$2,0)</f>
        <v>8.5</v>
      </c>
      <c r="CF24" s="36">
        <f>VLOOKUP($B24,'D19KDN'!$B$7:$IN$65401,TH!CF$2,0)</f>
        <v>6.3</v>
      </c>
      <c r="CG24" s="36" t="str">
        <f>VLOOKUP($B24,'D19KDN'!$B$7:$IN$65401,TH!CG$2,0)</f>
        <v>P</v>
      </c>
      <c r="CH24" s="36">
        <f>VLOOKUP($B24,'D19KDN'!$B$7:$IN$65401,TH!CH$2,0)</f>
        <v>0</v>
      </c>
      <c r="CI24" s="36" t="str">
        <f>VLOOKUP($B24,'D19KDN'!$B$7:$IN$65401,TH!CI$2,0)</f>
        <v>P</v>
      </c>
      <c r="CJ24" s="23" t="str">
        <f t="shared" si="3"/>
        <v>P</v>
      </c>
      <c r="CK24" s="36">
        <f>VLOOKUP($B24,'D19KDN'!$B$7:$IN$65401,TH!CK$2,0)</f>
        <v>7.9</v>
      </c>
      <c r="CL24" s="36" t="str">
        <f>VLOOKUP($B24,'D19KDN'!$B$7:$IN$65401,TH!CL$2,0)</f>
        <v>P</v>
      </c>
      <c r="CM24" s="36" t="str">
        <f>VLOOKUP($B24,'D19KDN'!$B$7:$IN$65401,TH!CM$2,0)</f>
        <v>P</v>
      </c>
      <c r="CN24" s="36">
        <f>VLOOKUP($B24,'D19KDN'!$B$7:$IN$65401,TH!CN$2,0)</f>
        <v>8.2</v>
      </c>
      <c r="CO24" s="36">
        <f>VLOOKUP($B24,'D19KDN'!$B$7:$IN$65401,TH!CO$2,0)</f>
        <v>8.7</v>
      </c>
      <c r="CP24" s="37">
        <f>VLOOKUP($B24,'D19KDN'!$B$7:$IN$65401,TH!CP$2,0)</f>
        <v>55</v>
      </c>
      <c r="CQ24" s="37">
        <f>VLOOKUP($B24,'D19KDN'!$B$7:$IN$65401,TH!CQ$2,0)</f>
        <v>0</v>
      </c>
      <c r="CR24" s="36">
        <f>VLOOKUP($B24,'D19KDN'!$B$7:$IN$65401,TH!CR$2,0)</f>
        <v>0</v>
      </c>
      <c r="CS24" s="36" t="str">
        <f>VLOOKUP($B24,'D19KDN'!$B$7:$IN$65401,TH!CS$2,0)</f>
        <v>P</v>
      </c>
      <c r="CT24" s="36">
        <f>VLOOKUP($B24,'D19KDN'!$B$7:$IN$65401,TH!CT$2,0)</f>
        <v>0</v>
      </c>
      <c r="CU24" s="36">
        <f>VLOOKUP($B24,'D19KDN'!$B$7:$IN$65401,TH!CU$2,0)</f>
        <v>0</v>
      </c>
      <c r="CV24" s="23" t="str">
        <f t="shared" si="4"/>
        <v>P</v>
      </c>
      <c r="CW24" s="36">
        <f>VLOOKUP($B24,'D19KDN'!$B$7:$IN$65401,TH!CW$2,0)</f>
        <v>0</v>
      </c>
      <c r="CX24" s="36" t="str">
        <f>VLOOKUP($B24,'D19KDN'!$B$7:$IN$65401,TH!CX$2,0)</f>
        <v>P</v>
      </c>
      <c r="CY24" s="23" t="str">
        <f t="shared" si="5"/>
        <v>P</v>
      </c>
      <c r="CZ24" s="36">
        <f>VLOOKUP($B24,'D19KDN'!$B$7:$IN$65401,TH!CZ$2,0)</f>
        <v>0</v>
      </c>
      <c r="DA24" s="36">
        <f>VLOOKUP($B24,'D19KDN'!$B$7:$IN$65401,TH!DA$2,0)</f>
        <v>7.9</v>
      </c>
      <c r="DB24" s="23">
        <f t="shared" si="6"/>
        <v>7.9</v>
      </c>
      <c r="DC24" s="36" t="str">
        <f>VLOOKUP($B24,'D19KDN'!$B$7:$IN$65401,TH!DC$2,0)</f>
        <v>P</v>
      </c>
      <c r="DD24" s="36">
        <f>VLOOKUP($B24,'D19KDN'!$B$7:$IN$65401,TH!DD$2,0)</f>
        <v>0</v>
      </c>
      <c r="DE24" s="36" t="str">
        <f>VLOOKUP($B24,'D19KDN'!$B$7:$IN$65401,TH!DE$2,0)</f>
        <v>P</v>
      </c>
      <c r="DF24" s="36" t="str">
        <f>VLOOKUP($B24,'D19KDN'!$B$7:$IN$65401,TH!DF$2,0)</f>
        <v>P</v>
      </c>
      <c r="DG24" s="36">
        <f>VLOOKUP($B24,'D19KDN'!$B$7:$IN$65401,TH!DG$2,0)</f>
        <v>8.7</v>
      </c>
      <c r="DH24" s="36">
        <f>VLOOKUP($B24,'D19KDN'!$B$7:$IN$65401,TH!DH$2,0)</f>
        <v>8.5</v>
      </c>
      <c r="DI24" s="36">
        <f>VLOOKUP($B24,'D19KDN'!$B$7:$IN$65401,TH!DI$2,0)</f>
        <v>8.2</v>
      </c>
      <c r="DJ24" s="36">
        <f>VLOOKUP($B24,'D19KDN'!$B$7:$IN$65401,TH!DJ$2,0)</f>
        <v>0</v>
      </c>
      <c r="DK24" s="36">
        <f>VLOOKUP($B24,'D19KDN'!$B$7:$IN$65401,TH!DK$2,0)</f>
        <v>0</v>
      </c>
      <c r="DL24" s="26">
        <f t="shared" si="7"/>
        <v>0</v>
      </c>
      <c r="DM24" s="37">
        <f>VLOOKUP($B24,'D19KDN'!$B$7:$IN$65401,TH!DM$2,0)</f>
        <v>20</v>
      </c>
      <c r="DN24" s="37">
        <f>VLOOKUP($B24,'D19KDN'!$B$7:$IN$65401,TH!DN$2,0)</f>
        <v>8</v>
      </c>
      <c r="DO24" s="37">
        <f>VLOOKUP($B24,'D19KDN'!$B$7:$IN$65401,TH!DO$2,0)</f>
        <v>0</v>
      </c>
      <c r="DP24" s="37">
        <f>VLOOKUP($B24,'D19KDN'!$B$7:$IN$65401,TH!DP$2,0)</f>
        <v>5</v>
      </c>
      <c r="DQ24" s="37">
        <f>VLOOKUP($B24,'D19KDN'!$B$7:$IN$65401,TH!DQ$2,0)</f>
        <v>131</v>
      </c>
      <c r="DR24" s="37">
        <f>VLOOKUP($B24,'D19KDN'!$B$7:$IN$65401,TH!DR$2,0)</f>
        <v>8</v>
      </c>
      <c r="DS24" s="37">
        <f>VLOOKUP($B24,'D19KDN'!$B$7:$IN$65401,TH!DS$2,0)</f>
        <v>138</v>
      </c>
      <c r="DT24" s="31">
        <f t="shared" si="8"/>
        <v>126</v>
      </c>
      <c r="DU24" s="31">
        <f t="shared" si="15"/>
        <v>3</v>
      </c>
      <c r="DV24" s="31">
        <f t="shared" si="9"/>
        <v>133</v>
      </c>
      <c r="DW24" s="31">
        <f t="shared" si="10"/>
        <v>129</v>
      </c>
      <c r="DX24" s="35">
        <f t="shared" si="11"/>
        <v>3.85</v>
      </c>
      <c r="DY24" s="7"/>
      <c r="DZ24" s="33">
        <f t="shared" si="12"/>
        <v>0.022556390977443608</v>
      </c>
      <c r="EA24" s="7"/>
      <c r="EB24" s="7"/>
      <c r="EC24" s="35">
        <f t="shared" si="13"/>
        <v>3.7</v>
      </c>
      <c r="ED24" s="37">
        <f>VLOOKUP($B24,'D19KDN'!$B$7:$IN$65401,TH!ED$2,0)</f>
        <v>62</v>
      </c>
      <c r="EE24" s="47">
        <f>VLOOKUP($B24,'D19KDN'!$B$7:$IN$65401,TH!EE$2,0)</f>
        <v>7.95</v>
      </c>
      <c r="EF24" s="47">
        <f>VLOOKUP($B24,'D19KDN'!$B$7:$IN$65401,TH!EF$2,0)</f>
        <v>3.41</v>
      </c>
      <c r="EG24" s="38">
        <f>VLOOKUP($B24,'D19KDN'!$B$7:$IN$65401,TH!EG$2,0)</f>
        <v>0</v>
      </c>
      <c r="EH24" s="10">
        <f t="shared" si="14"/>
        <v>68</v>
      </c>
      <c r="EI24" s="10"/>
      <c r="EJ24" s="46">
        <f t="shared" si="17"/>
        <v>8.52</v>
      </c>
    </row>
    <row r="25" spans="1:140" ht="16.5" customHeight="1">
      <c r="A25" s="10">
        <f t="shared" si="16"/>
        <v>12</v>
      </c>
      <c r="B25" s="2">
        <v>1920269431</v>
      </c>
      <c r="C25" s="2" t="s">
        <v>3</v>
      </c>
      <c r="D25" s="2" t="s">
        <v>16</v>
      </c>
      <c r="E25" s="2" t="s">
        <v>45</v>
      </c>
      <c r="F25" s="2" t="s">
        <v>65</v>
      </c>
      <c r="G25" s="2" t="s">
        <v>85</v>
      </c>
      <c r="H25" s="2" t="s">
        <v>90</v>
      </c>
      <c r="I25" s="36">
        <f>VLOOKUP($B25,'D19KDN'!$B$7:$IN$65401,TH!I$2,0)</f>
        <v>8.3</v>
      </c>
      <c r="J25" s="36">
        <f>VLOOKUP($B25,'D19KDN'!$B$7:$IN$65401,TH!J$2,0)</f>
        <v>6.6</v>
      </c>
      <c r="K25" s="36">
        <f>VLOOKUP($B25,'D19KDN'!$B$7:$IN$65401,TH!K$2,0)</f>
        <v>6.7</v>
      </c>
      <c r="L25" s="36" t="str">
        <f>VLOOKUP($B25,'D19KDN'!$B$7:$IN$65401,TH!L$2,0)</f>
        <v>P</v>
      </c>
      <c r="M25" s="36" t="str">
        <f>VLOOKUP($B25,'D19KDN'!$B$7:$IN$65401,TH!M$2,0)</f>
        <v>P</v>
      </c>
      <c r="N25" s="36" t="str">
        <f>VLOOKUP($B25,'D19KDN'!$B$7:$IN$65401,TH!N$2,0)</f>
        <v>P</v>
      </c>
      <c r="O25" s="36">
        <f>VLOOKUP($B25,'D19KDN'!$B$7:$IN$65401,TH!O$2,0)</f>
        <v>5.2</v>
      </c>
      <c r="P25" s="36">
        <f>VLOOKUP($B25,'D19KDN'!$B$7:$IN$65401,TH!P$2,0)</f>
        <v>0</v>
      </c>
      <c r="Q25" s="36" t="str">
        <f>VLOOKUP($B25,'D19KDN'!$B$7:$IN$65401,TH!Q$2,0)</f>
        <v>P</v>
      </c>
      <c r="R25" s="36">
        <f>VLOOKUP($B25,'D19KDN'!$B$7:$IN$65401,TH!R$2,0)</f>
        <v>0</v>
      </c>
      <c r="S25" s="23" t="str">
        <f t="shared" si="0"/>
        <v>P</v>
      </c>
      <c r="T25" s="36">
        <f>VLOOKUP($B25,'D19KDN'!$B$7:$IN$65401,TH!T$2,0)</f>
        <v>0</v>
      </c>
      <c r="U25" s="36">
        <f>VLOOKUP($B25,'D19KDN'!$B$7:$IN$65401,TH!U$2,0)</f>
        <v>0</v>
      </c>
      <c r="V25" s="36">
        <f>VLOOKUP($B25,'D19KDN'!$B$7:$IN$65401,TH!V$2,0)</f>
        <v>0</v>
      </c>
      <c r="W25" s="36">
        <f>VLOOKUP($B25,'D19KDN'!$B$7:$IN$65401,TH!W$2,0)</f>
        <v>7.3</v>
      </c>
      <c r="X25" s="36">
        <f>VLOOKUP($B25,'D19KDN'!$B$7:$IN$65401,TH!X$2,0)</f>
        <v>8</v>
      </c>
      <c r="Y25" s="26">
        <f t="shared" si="1"/>
        <v>8</v>
      </c>
      <c r="Z25" s="26">
        <f t="shared" si="2"/>
        <v>7.3</v>
      </c>
      <c r="AA25" s="36">
        <f>VLOOKUP($B25,'D19KDN'!$B$7:$IN$65401,TH!AA$2,0)</f>
        <v>8.1</v>
      </c>
      <c r="AB25" s="36" t="str">
        <f>VLOOKUP($B25,'D19KDN'!$B$7:$IN$65401,TH!AB$2,0)</f>
        <v>P</v>
      </c>
      <c r="AC25" s="36" t="str">
        <f>VLOOKUP($B25,'D19KDN'!$B$7:$IN$65401,TH!AC$2,0)</f>
        <v>P</v>
      </c>
      <c r="AD25" s="36" t="str">
        <f>VLOOKUP($B25,'D19KDN'!$B$7:$IN$65401,TH!AD$2,0)</f>
        <v>P</v>
      </c>
      <c r="AE25" s="36" t="str">
        <f>VLOOKUP($B25,'D19KDN'!$B$7:$IN$65401,TH!AE$2,0)</f>
        <v>P</v>
      </c>
      <c r="AF25" s="36" t="str">
        <f>VLOOKUP($B25,'D19KDN'!$B$7:$IN$65401,TH!AF$2,0)</f>
        <v>P</v>
      </c>
      <c r="AG25" s="36" t="str">
        <f>VLOOKUP($B25,'D19KDN'!$B$7:$IN$65401,TH!AG$2,0)</f>
        <v>P</v>
      </c>
      <c r="AH25" s="36" t="str">
        <f>VLOOKUP($B25,'D19KDN'!$B$7:$IN$65401,TH!AH$2,0)</f>
        <v>P</v>
      </c>
      <c r="AI25" s="36" t="str">
        <f>VLOOKUP($B25,'D19KDN'!$B$7:$IN$65401,TH!AI$2,0)</f>
        <v>P</v>
      </c>
      <c r="AJ25" s="36" t="str">
        <f>VLOOKUP($B25,'D19KDN'!$B$7:$IN$65401,TH!AJ$2,0)</f>
        <v>P</v>
      </c>
      <c r="AK25" s="36" t="str">
        <f>VLOOKUP($B25,'D19KDN'!$B$7:$IN$65401,TH!AK$2,0)</f>
        <v>P</v>
      </c>
      <c r="AL25" s="36" t="str">
        <f>VLOOKUP($B25,'D19KDN'!$B$7:$IN$65401,TH!AL$2,0)</f>
        <v>P</v>
      </c>
      <c r="AM25" s="36" t="str">
        <f>VLOOKUP($B25,'D19KDN'!$B$7:$IN$65401,TH!AM$2,0)</f>
        <v>P</v>
      </c>
      <c r="AN25" s="36">
        <f>VLOOKUP($B25,'D19KDN'!$B$7:$IN$65401,TH!AN$2,0)</f>
        <v>7.4</v>
      </c>
      <c r="AO25" s="36">
        <f>VLOOKUP($B25,'D19KDN'!$B$7:$IN$65401,TH!AO$2,0)</f>
        <v>7.3</v>
      </c>
      <c r="AP25" s="36">
        <f>VLOOKUP($B25,'D19KDN'!$B$7:$IN$65401,TH!AP$2,0)</f>
        <v>8.6</v>
      </c>
      <c r="AQ25" s="36">
        <f>VLOOKUP($B25,'D19KDN'!$B$7:$IN$65401,TH!AQ$2,0)</f>
        <v>7.3</v>
      </c>
      <c r="AR25" s="36">
        <f>VLOOKUP($B25,'D19KDN'!$B$7:$IN$65401,TH!AR$2,0)</f>
        <v>8.6</v>
      </c>
      <c r="AS25" s="36">
        <f>VLOOKUP($B25,'D19KDN'!$B$7:$IN$65401,TH!AS$2,0)</f>
        <v>7.4</v>
      </c>
      <c r="AT25" s="36">
        <f>VLOOKUP($B25,'D19KDN'!$B$7:$IN$65401,TH!AT$2,0)</f>
        <v>9.2</v>
      </c>
      <c r="AU25" s="36">
        <f>VLOOKUP($B25,'D19KDN'!$B$7:$IN$65401,TH!AU$2,0)</f>
        <v>8.3</v>
      </c>
      <c r="AV25" s="36">
        <f>VLOOKUP($B25,'D19KDN'!$B$7:$IN$65401,TH!AV$2,0)</f>
        <v>0</v>
      </c>
      <c r="AW25" s="36">
        <f>VLOOKUP($B25,'D19KDN'!$B$7:$IN$65401,TH!AW$2,0)</f>
        <v>0</v>
      </c>
      <c r="AX25" s="36">
        <f>VLOOKUP($B25,'D19KDN'!$B$7:$IN$65401,TH!AX$2,0)</f>
        <v>0</v>
      </c>
      <c r="AY25" s="36">
        <f>VLOOKUP($B25,'D19KDN'!$B$7:$IN$65401,TH!AY$2,0)</f>
        <v>0</v>
      </c>
      <c r="AZ25" s="37">
        <f>VLOOKUP($B25,'D19KDN'!$B$7:$IN$65401,TH!AZ$2,0)</f>
        <v>51</v>
      </c>
      <c r="BA25" s="37">
        <f>VLOOKUP($B25,'D19KDN'!$B$7:$IN$65401,TH!BA$2,0)</f>
        <v>0</v>
      </c>
      <c r="BB25" s="36" t="str">
        <f>VLOOKUP($B25,'D19KDN'!$B$7:$IN$65401,TH!BB$2,0)</f>
        <v>P</v>
      </c>
      <c r="BC25" s="36" t="str">
        <f>VLOOKUP($B25,'D19KDN'!$B$7:$IN$65401,TH!BC$2,0)</f>
        <v>P</v>
      </c>
      <c r="BD25" s="36" t="str">
        <f>VLOOKUP($B25,'D19KDN'!$B$7:$IN$65401,TH!BD$2,0)</f>
        <v>P</v>
      </c>
      <c r="BE25" s="36">
        <f>VLOOKUP($B25,'D19KDN'!$B$7:$IN$65401,TH!BE$2,0)</f>
        <v>0</v>
      </c>
      <c r="BF25" s="36">
        <f>VLOOKUP($B25,'D19KDN'!$B$7:$IN$65401,TH!BF$2,0)</f>
        <v>0</v>
      </c>
      <c r="BG25" s="36">
        <f>VLOOKUP($B25,'D19KDN'!$B$7:$IN$65401,TH!BG$2,0)</f>
        <v>0</v>
      </c>
      <c r="BH25" s="36">
        <f>VLOOKUP($B25,'D19KDN'!$B$7:$IN$65401,TH!BH$2,0)</f>
        <v>0</v>
      </c>
      <c r="BI25" s="36">
        <f>VLOOKUP($B25,'D19KDN'!$B$7:$IN$65401,TH!BI$2,0)</f>
        <v>0</v>
      </c>
      <c r="BJ25" s="36">
        <f>VLOOKUP($B25,'D19KDN'!$B$7:$IN$65401,TH!BJ$2,0)</f>
        <v>0</v>
      </c>
      <c r="BK25" s="36">
        <f>VLOOKUP($B25,'D19KDN'!$B$7:$IN$65401,TH!BK$2,0)</f>
        <v>0</v>
      </c>
      <c r="BL25" s="36">
        <f>VLOOKUP($B25,'D19KDN'!$B$7:$IN$65401,TH!BL$2,0)</f>
        <v>9.1</v>
      </c>
      <c r="BM25" s="36">
        <f>VLOOKUP($B25,'D19KDN'!$B$7:$IN$65401,TH!BM$2,0)</f>
        <v>0</v>
      </c>
      <c r="BN25" s="36">
        <f>VLOOKUP($B25,'D19KDN'!$B$7:$IN$65401,TH!BN$2,0)</f>
        <v>0</v>
      </c>
      <c r="BO25" s="36">
        <f>VLOOKUP($B25,'D19KDN'!$B$7:$IN$65401,TH!BO$2,0)</f>
        <v>0</v>
      </c>
      <c r="BP25" s="36">
        <f>VLOOKUP($B25,'D19KDN'!$B$7:$IN$65401,TH!BP$2,0)</f>
        <v>7.8</v>
      </c>
      <c r="BQ25" s="37">
        <f>VLOOKUP($B25,'D19KDN'!$B$7:$IN$65401,TH!BQ$2,0)</f>
        <v>5</v>
      </c>
      <c r="BR25" s="37">
        <f>VLOOKUP($B25,'D19KDN'!$B$7:$IN$65401,TH!BR$2,0)</f>
        <v>0</v>
      </c>
      <c r="BS25" s="36" t="str">
        <f>VLOOKUP($B25,'D19KDN'!$B$7:$IN$65401,TH!BS$2,0)</f>
        <v>P</v>
      </c>
      <c r="BT25" s="36">
        <f>VLOOKUP($B25,'D19KDN'!$B$7:$IN$65401,TH!BT$2,0)</f>
        <v>7.8</v>
      </c>
      <c r="BU25" s="36">
        <f>VLOOKUP($B25,'D19KDN'!$B$7:$IN$65401,TH!BU$2,0)</f>
        <v>7.4</v>
      </c>
      <c r="BV25" s="36">
        <f>VLOOKUP($B25,'D19KDN'!$B$7:$IN$65401,TH!BV$2,0)</f>
        <v>8.1</v>
      </c>
      <c r="BW25" s="36">
        <f>VLOOKUP($B25,'D19KDN'!$B$7:$IN$65401,TH!BW$2,0)</f>
        <v>7.2</v>
      </c>
      <c r="BX25" s="36" t="str">
        <f>VLOOKUP($B25,'D19KDN'!$B$7:$IN$65401,TH!BX$2,0)</f>
        <v>P</v>
      </c>
      <c r="BY25" s="36" t="str">
        <f>VLOOKUP($B25,'D19KDN'!$B$7:$IN$65401,TH!BY$2,0)</f>
        <v>P</v>
      </c>
      <c r="BZ25" s="36">
        <f>VLOOKUP($B25,'D19KDN'!$B$7:$IN$65401,TH!BZ$2,0)</f>
        <v>5.9</v>
      </c>
      <c r="CA25" s="36" t="str">
        <f>VLOOKUP($B25,'D19KDN'!$B$7:$IN$65401,TH!CA$2,0)</f>
        <v>P</v>
      </c>
      <c r="CB25" s="36">
        <f>VLOOKUP($B25,'D19KDN'!$B$7:$IN$65401,TH!CB$2,0)</f>
        <v>9.7</v>
      </c>
      <c r="CC25" s="36">
        <f>VLOOKUP($B25,'D19KDN'!$B$7:$IN$65401,TH!CC$2,0)</f>
        <v>7</v>
      </c>
      <c r="CD25" s="36" t="str">
        <f>VLOOKUP($B25,'D19KDN'!$B$7:$IN$65401,TH!CD$2,0)</f>
        <v>P</v>
      </c>
      <c r="CE25" s="36">
        <f>VLOOKUP($B25,'D19KDN'!$B$7:$IN$65401,TH!CE$2,0)</f>
        <v>7</v>
      </c>
      <c r="CF25" s="36">
        <f>VLOOKUP($B25,'D19KDN'!$B$7:$IN$65401,TH!CF$2,0)</f>
        <v>7.3</v>
      </c>
      <c r="CG25" s="36">
        <f>VLOOKUP($B25,'D19KDN'!$B$7:$IN$65401,TH!CG$2,0)</f>
        <v>0</v>
      </c>
      <c r="CH25" s="36">
        <f>VLOOKUP($B25,'D19KDN'!$B$7:$IN$65401,TH!CH$2,0)</f>
        <v>0</v>
      </c>
      <c r="CI25" s="36">
        <f>VLOOKUP($B25,'D19KDN'!$B$7:$IN$65401,TH!CI$2,0)</f>
        <v>6.9</v>
      </c>
      <c r="CJ25" s="23">
        <f t="shared" si="3"/>
        <v>6.9</v>
      </c>
      <c r="CK25" s="36">
        <f>VLOOKUP($B25,'D19KDN'!$B$7:$IN$65401,TH!CK$2,0)</f>
        <v>8.3</v>
      </c>
      <c r="CL25" s="36" t="str">
        <f>VLOOKUP($B25,'D19KDN'!$B$7:$IN$65401,TH!CL$2,0)</f>
        <v>P</v>
      </c>
      <c r="CM25" s="36" t="str">
        <f>VLOOKUP($B25,'D19KDN'!$B$7:$IN$65401,TH!CM$2,0)</f>
        <v>P</v>
      </c>
      <c r="CN25" s="36" t="str">
        <f>VLOOKUP($B25,'D19KDN'!$B$7:$IN$65401,TH!CN$2,0)</f>
        <v>P</v>
      </c>
      <c r="CO25" s="36">
        <f>VLOOKUP($B25,'D19KDN'!$B$7:$IN$65401,TH!CO$2,0)</f>
        <v>8.7</v>
      </c>
      <c r="CP25" s="37">
        <f>VLOOKUP($B25,'D19KDN'!$B$7:$IN$65401,TH!CP$2,0)</f>
        <v>52</v>
      </c>
      <c r="CQ25" s="37">
        <f>VLOOKUP($B25,'D19KDN'!$B$7:$IN$65401,TH!CQ$2,0)</f>
        <v>3</v>
      </c>
      <c r="CR25" s="36">
        <f>VLOOKUP($B25,'D19KDN'!$B$7:$IN$65401,TH!CR$2,0)</f>
        <v>0</v>
      </c>
      <c r="CS25" s="36">
        <f>VLOOKUP($B25,'D19KDN'!$B$7:$IN$65401,TH!CS$2,0)</f>
        <v>7.9</v>
      </c>
      <c r="CT25" s="36">
        <f>VLOOKUP($B25,'D19KDN'!$B$7:$IN$65401,TH!CT$2,0)</f>
        <v>0</v>
      </c>
      <c r="CU25" s="36">
        <f>VLOOKUP($B25,'D19KDN'!$B$7:$IN$65401,TH!CU$2,0)</f>
        <v>0</v>
      </c>
      <c r="CV25" s="23">
        <f t="shared" si="4"/>
        <v>7.9</v>
      </c>
      <c r="CW25" s="36">
        <f>VLOOKUP($B25,'D19KDN'!$B$7:$IN$65401,TH!CW$2,0)</f>
        <v>0</v>
      </c>
      <c r="CX25" s="36" t="str">
        <f>VLOOKUP($B25,'D19KDN'!$B$7:$IN$65401,TH!CX$2,0)</f>
        <v>P</v>
      </c>
      <c r="CY25" s="23" t="str">
        <f t="shared" si="5"/>
        <v>P</v>
      </c>
      <c r="CZ25" s="36">
        <f>VLOOKUP($B25,'D19KDN'!$B$7:$IN$65401,TH!CZ$2,0)</f>
        <v>0</v>
      </c>
      <c r="DA25" s="36">
        <f>VLOOKUP($B25,'D19KDN'!$B$7:$IN$65401,TH!DA$2,0)</f>
        <v>6.4</v>
      </c>
      <c r="DB25" s="23">
        <f t="shared" si="6"/>
        <v>6.4</v>
      </c>
      <c r="DC25" s="36" t="str">
        <f>VLOOKUP($B25,'D19KDN'!$B$7:$IN$65401,TH!DC$2,0)</f>
        <v>P</v>
      </c>
      <c r="DD25" s="36">
        <f>VLOOKUP($B25,'D19KDN'!$B$7:$IN$65401,TH!DD$2,0)</f>
        <v>0</v>
      </c>
      <c r="DE25" s="36" t="str">
        <f>VLOOKUP($B25,'D19KDN'!$B$7:$IN$65401,TH!DE$2,0)</f>
        <v>P</v>
      </c>
      <c r="DF25" s="36" t="str">
        <f>VLOOKUP($B25,'D19KDN'!$B$7:$IN$65401,TH!DF$2,0)</f>
        <v>P</v>
      </c>
      <c r="DG25" s="36">
        <f>VLOOKUP($B25,'D19KDN'!$B$7:$IN$65401,TH!DG$2,0)</f>
        <v>7.6</v>
      </c>
      <c r="DH25" s="36">
        <f>VLOOKUP($B25,'D19KDN'!$B$7:$IN$65401,TH!DH$2,0)</f>
        <v>8.5</v>
      </c>
      <c r="DI25" s="36">
        <f>VLOOKUP($B25,'D19KDN'!$B$7:$IN$65401,TH!DI$2,0)</f>
        <v>8.5</v>
      </c>
      <c r="DJ25" s="36">
        <f>VLOOKUP($B25,'D19KDN'!$B$7:$IN$65401,TH!DJ$2,0)</f>
        <v>0</v>
      </c>
      <c r="DK25" s="36">
        <f>VLOOKUP($B25,'D19KDN'!$B$7:$IN$65401,TH!DK$2,0)</f>
        <v>0</v>
      </c>
      <c r="DL25" s="26">
        <f t="shared" si="7"/>
        <v>0</v>
      </c>
      <c r="DM25" s="37">
        <f>VLOOKUP($B25,'D19KDN'!$B$7:$IN$65401,TH!DM$2,0)</f>
        <v>20</v>
      </c>
      <c r="DN25" s="37">
        <f>VLOOKUP($B25,'D19KDN'!$B$7:$IN$65401,TH!DN$2,0)</f>
        <v>8</v>
      </c>
      <c r="DO25" s="37">
        <f>VLOOKUP($B25,'D19KDN'!$B$7:$IN$65401,TH!DO$2,0)</f>
        <v>0</v>
      </c>
      <c r="DP25" s="37">
        <f>VLOOKUP($B25,'D19KDN'!$B$7:$IN$65401,TH!DP$2,0)</f>
        <v>5</v>
      </c>
      <c r="DQ25" s="37">
        <f>VLOOKUP($B25,'D19KDN'!$B$7:$IN$65401,TH!DQ$2,0)</f>
        <v>128</v>
      </c>
      <c r="DR25" s="37">
        <f>VLOOKUP($B25,'D19KDN'!$B$7:$IN$65401,TH!DR$2,0)</f>
        <v>11</v>
      </c>
      <c r="DS25" s="37">
        <f>VLOOKUP($B25,'D19KDN'!$B$7:$IN$65401,TH!DS$2,0)</f>
        <v>138</v>
      </c>
      <c r="DT25" s="31">
        <f t="shared" si="8"/>
        <v>123</v>
      </c>
      <c r="DU25" s="31">
        <f t="shared" si="15"/>
        <v>6</v>
      </c>
      <c r="DV25" s="31">
        <f t="shared" si="9"/>
        <v>133</v>
      </c>
      <c r="DW25" s="31">
        <f t="shared" si="10"/>
        <v>129</v>
      </c>
      <c r="DX25" s="35">
        <f t="shared" si="11"/>
        <v>3.88</v>
      </c>
      <c r="DY25" s="7"/>
      <c r="DZ25" s="33">
        <f t="shared" si="12"/>
        <v>0.045112781954887216</v>
      </c>
      <c r="EA25" s="7"/>
      <c r="EB25" s="7"/>
      <c r="EC25" s="35">
        <f t="shared" si="13"/>
        <v>3.73</v>
      </c>
      <c r="ED25" s="37">
        <f>VLOOKUP($B25,'D19KDN'!$B$7:$IN$65401,TH!ED$2,0)</f>
        <v>66</v>
      </c>
      <c r="EE25" s="47">
        <f>VLOOKUP($B25,'D19KDN'!$B$7:$IN$65401,TH!EE$2,0)</f>
        <v>7.52</v>
      </c>
      <c r="EF25" s="47">
        <f>VLOOKUP($B25,'D19KDN'!$B$7:$IN$65401,TH!EF$2,0)</f>
        <v>3.16</v>
      </c>
      <c r="EG25" s="38">
        <f>VLOOKUP($B25,'D19KDN'!$B$7:$IN$65401,TH!EG$2,0)</f>
        <v>0</v>
      </c>
      <c r="EH25" s="10">
        <f t="shared" si="14"/>
        <v>52</v>
      </c>
      <c r="EI25" s="10"/>
      <c r="EJ25" s="46">
        <f t="shared" si="17"/>
        <v>6.69</v>
      </c>
    </row>
    <row r="26" spans="1:140" ht="16.5" customHeight="1">
      <c r="A26" s="10">
        <f t="shared" si="16"/>
        <v>13</v>
      </c>
      <c r="B26" s="2">
        <v>1920215025</v>
      </c>
      <c r="C26" s="2" t="s">
        <v>11</v>
      </c>
      <c r="D26" s="2" t="s">
        <v>26</v>
      </c>
      <c r="E26" s="2" t="s">
        <v>38</v>
      </c>
      <c r="F26" s="2" t="s">
        <v>55</v>
      </c>
      <c r="G26" s="2" t="s">
        <v>39</v>
      </c>
      <c r="H26" s="2" t="s">
        <v>90</v>
      </c>
      <c r="I26" s="36">
        <f>VLOOKUP($B26,'D19KDN'!$B$7:$IN$65401,TH!I$2,0)</f>
        <v>8.1</v>
      </c>
      <c r="J26" s="36">
        <f>VLOOKUP($B26,'D19KDN'!$B$7:$IN$65401,TH!J$2,0)</f>
        <v>7.3</v>
      </c>
      <c r="K26" s="36">
        <f>VLOOKUP($B26,'D19KDN'!$B$7:$IN$65401,TH!K$2,0)</f>
        <v>7.1</v>
      </c>
      <c r="L26" s="36" t="str">
        <f>VLOOKUP($B26,'D19KDN'!$B$7:$IN$65401,TH!L$2,0)</f>
        <v>P</v>
      </c>
      <c r="M26" s="36" t="str">
        <f>VLOOKUP($B26,'D19KDN'!$B$7:$IN$65401,TH!M$2,0)</f>
        <v>P</v>
      </c>
      <c r="N26" s="36" t="str">
        <f>VLOOKUP($B26,'D19KDN'!$B$7:$IN$65401,TH!N$2,0)</f>
        <v>P</v>
      </c>
      <c r="O26" s="36">
        <f>VLOOKUP($B26,'D19KDN'!$B$7:$IN$65401,TH!O$2,0)</f>
        <v>7.1</v>
      </c>
      <c r="P26" s="36">
        <f>VLOOKUP($B26,'D19KDN'!$B$7:$IN$65401,TH!P$2,0)</f>
        <v>0</v>
      </c>
      <c r="Q26" s="36" t="str">
        <f>VLOOKUP($B26,'D19KDN'!$B$7:$IN$65401,TH!Q$2,0)</f>
        <v>P</v>
      </c>
      <c r="R26" s="36">
        <f>VLOOKUP($B26,'D19KDN'!$B$7:$IN$65401,TH!R$2,0)</f>
        <v>0</v>
      </c>
      <c r="S26" s="23" t="str">
        <f t="shared" si="0"/>
        <v>P</v>
      </c>
      <c r="T26" s="36">
        <f>VLOOKUP($B26,'D19KDN'!$B$7:$IN$65401,TH!T$2,0)</f>
        <v>0</v>
      </c>
      <c r="U26" s="36">
        <f>VLOOKUP($B26,'D19KDN'!$B$7:$IN$65401,TH!U$2,0)</f>
        <v>0</v>
      </c>
      <c r="V26" s="36">
        <f>VLOOKUP($B26,'D19KDN'!$B$7:$IN$65401,TH!V$2,0)</f>
        <v>0</v>
      </c>
      <c r="W26" s="36">
        <f>VLOOKUP($B26,'D19KDN'!$B$7:$IN$65401,TH!W$2,0)</f>
        <v>7.1</v>
      </c>
      <c r="X26" s="36">
        <f>VLOOKUP($B26,'D19KDN'!$B$7:$IN$65401,TH!X$2,0)</f>
        <v>8.6</v>
      </c>
      <c r="Y26" s="26">
        <f t="shared" si="1"/>
        <v>8.6</v>
      </c>
      <c r="Z26" s="26">
        <f t="shared" si="2"/>
        <v>7.1</v>
      </c>
      <c r="AA26" s="36">
        <f>VLOOKUP($B26,'D19KDN'!$B$7:$IN$65401,TH!AA$2,0)</f>
        <v>7.9</v>
      </c>
      <c r="AB26" s="36" t="str">
        <f>VLOOKUP($B26,'D19KDN'!$B$7:$IN$65401,TH!AB$2,0)</f>
        <v>P</v>
      </c>
      <c r="AC26" s="36" t="str">
        <f>VLOOKUP($B26,'D19KDN'!$B$7:$IN$65401,TH!AC$2,0)</f>
        <v>P</v>
      </c>
      <c r="AD26" s="36" t="str">
        <f>VLOOKUP($B26,'D19KDN'!$B$7:$IN$65401,TH!AD$2,0)</f>
        <v>P</v>
      </c>
      <c r="AE26" s="36" t="str">
        <f>VLOOKUP($B26,'D19KDN'!$B$7:$IN$65401,TH!AE$2,0)</f>
        <v>P</v>
      </c>
      <c r="AF26" s="36" t="str">
        <f>VLOOKUP($B26,'D19KDN'!$B$7:$IN$65401,TH!AF$2,0)</f>
        <v>P</v>
      </c>
      <c r="AG26" s="36" t="str">
        <f>VLOOKUP($B26,'D19KDN'!$B$7:$IN$65401,TH!AG$2,0)</f>
        <v>P</v>
      </c>
      <c r="AH26" s="36" t="str">
        <f>VLOOKUP($B26,'D19KDN'!$B$7:$IN$65401,TH!AH$2,0)</f>
        <v>P</v>
      </c>
      <c r="AI26" s="36" t="str">
        <f>VLOOKUP($B26,'D19KDN'!$B$7:$IN$65401,TH!AI$2,0)</f>
        <v>P</v>
      </c>
      <c r="AJ26" s="36" t="str">
        <f>VLOOKUP($B26,'D19KDN'!$B$7:$IN$65401,TH!AJ$2,0)</f>
        <v>P</v>
      </c>
      <c r="AK26" s="36" t="str">
        <f>VLOOKUP($B26,'D19KDN'!$B$7:$IN$65401,TH!AK$2,0)</f>
        <v>P</v>
      </c>
      <c r="AL26" s="36" t="str">
        <f>VLOOKUP($B26,'D19KDN'!$B$7:$IN$65401,TH!AL$2,0)</f>
        <v>P</v>
      </c>
      <c r="AM26" s="36" t="str">
        <f>VLOOKUP($B26,'D19KDN'!$B$7:$IN$65401,TH!AM$2,0)</f>
        <v>P</v>
      </c>
      <c r="AN26" s="36">
        <f>VLOOKUP($B26,'D19KDN'!$B$7:$IN$65401,TH!AN$2,0)</f>
        <v>8.6</v>
      </c>
      <c r="AO26" s="36">
        <f>VLOOKUP($B26,'D19KDN'!$B$7:$IN$65401,TH!AO$2,0)</f>
        <v>9.4</v>
      </c>
      <c r="AP26" s="36">
        <f>VLOOKUP($B26,'D19KDN'!$B$7:$IN$65401,TH!AP$2,0)</f>
        <v>9.6</v>
      </c>
      <c r="AQ26" s="36">
        <f>VLOOKUP($B26,'D19KDN'!$B$7:$IN$65401,TH!AQ$2,0)</f>
        <v>9.2</v>
      </c>
      <c r="AR26" s="36">
        <f>VLOOKUP($B26,'D19KDN'!$B$7:$IN$65401,TH!AR$2,0)</f>
        <v>9.2</v>
      </c>
      <c r="AS26" s="36">
        <f>VLOOKUP($B26,'D19KDN'!$B$7:$IN$65401,TH!AS$2,0)</f>
        <v>9.5</v>
      </c>
      <c r="AT26" s="36">
        <f>VLOOKUP($B26,'D19KDN'!$B$7:$IN$65401,TH!AT$2,0)</f>
        <v>9.4</v>
      </c>
      <c r="AU26" s="36">
        <f>VLOOKUP($B26,'D19KDN'!$B$7:$IN$65401,TH!AU$2,0)</f>
        <v>9.4</v>
      </c>
      <c r="AV26" s="36">
        <f>VLOOKUP($B26,'D19KDN'!$B$7:$IN$65401,TH!AV$2,0)</f>
        <v>0</v>
      </c>
      <c r="AW26" s="36">
        <f>VLOOKUP($B26,'D19KDN'!$B$7:$IN$65401,TH!AW$2,0)</f>
        <v>0</v>
      </c>
      <c r="AX26" s="36">
        <f>VLOOKUP($B26,'D19KDN'!$B$7:$IN$65401,TH!AX$2,0)</f>
        <v>0</v>
      </c>
      <c r="AY26" s="36">
        <f>VLOOKUP($B26,'D19KDN'!$B$7:$IN$65401,TH!AY$2,0)</f>
        <v>0</v>
      </c>
      <c r="AZ26" s="37">
        <f>VLOOKUP($B26,'D19KDN'!$B$7:$IN$65401,TH!AZ$2,0)</f>
        <v>51</v>
      </c>
      <c r="BA26" s="37">
        <f>VLOOKUP($B26,'D19KDN'!$B$7:$IN$65401,TH!BA$2,0)</f>
        <v>0</v>
      </c>
      <c r="BB26" s="36" t="str">
        <f>VLOOKUP($B26,'D19KDN'!$B$7:$IN$65401,TH!BB$2,0)</f>
        <v>P</v>
      </c>
      <c r="BC26" s="36" t="str">
        <f>VLOOKUP($B26,'D19KDN'!$B$7:$IN$65401,TH!BC$2,0)</f>
        <v>P</v>
      </c>
      <c r="BD26" s="36" t="str">
        <f>VLOOKUP($B26,'D19KDN'!$B$7:$IN$65401,TH!BD$2,0)</f>
        <v>P</v>
      </c>
      <c r="BE26" s="36">
        <f>VLOOKUP($B26,'D19KDN'!$B$7:$IN$65401,TH!BE$2,0)</f>
        <v>0</v>
      </c>
      <c r="BF26" s="36">
        <f>VLOOKUP($B26,'D19KDN'!$B$7:$IN$65401,TH!BF$2,0)</f>
        <v>0</v>
      </c>
      <c r="BG26" s="36">
        <f>VLOOKUP($B26,'D19KDN'!$B$7:$IN$65401,TH!BG$2,0)</f>
        <v>0</v>
      </c>
      <c r="BH26" s="36">
        <f>VLOOKUP($B26,'D19KDN'!$B$7:$IN$65401,TH!BH$2,0)</f>
        <v>0</v>
      </c>
      <c r="BI26" s="36">
        <f>VLOOKUP($B26,'D19KDN'!$B$7:$IN$65401,TH!BI$2,0)</f>
        <v>0</v>
      </c>
      <c r="BJ26" s="36">
        <f>VLOOKUP($B26,'D19KDN'!$B$7:$IN$65401,TH!BJ$2,0)</f>
        <v>0</v>
      </c>
      <c r="BK26" s="36">
        <f>VLOOKUP($B26,'D19KDN'!$B$7:$IN$65401,TH!BK$2,0)</f>
        <v>0</v>
      </c>
      <c r="BL26" s="36">
        <f>VLOOKUP($B26,'D19KDN'!$B$7:$IN$65401,TH!BL$2,0)</f>
        <v>8.4</v>
      </c>
      <c r="BM26" s="36">
        <f>VLOOKUP($B26,'D19KDN'!$B$7:$IN$65401,TH!BM$2,0)</f>
        <v>0</v>
      </c>
      <c r="BN26" s="36">
        <f>VLOOKUP($B26,'D19KDN'!$B$7:$IN$65401,TH!BN$2,0)</f>
        <v>0</v>
      </c>
      <c r="BO26" s="36">
        <f>VLOOKUP($B26,'D19KDN'!$B$7:$IN$65401,TH!BO$2,0)</f>
        <v>0</v>
      </c>
      <c r="BP26" s="36">
        <f>VLOOKUP($B26,'D19KDN'!$B$7:$IN$65401,TH!BP$2,0)</f>
        <v>8.4</v>
      </c>
      <c r="BQ26" s="37">
        <f>VLOOKUP($B26,'D19KDN'!$B$7:$IN$65401,TH!BQ$2,0)</f>
        <v>5</v>
      </c>
      <c r="BR26" s="37">
        <f>VLOOKUP($B26,'D19KDN'!$B$7:$IN$65401,TH!BR$2,0)</f>
        <v>0</v>
      </c>
      <c r="BS26" s="36" t="str">
        <f>VLOOKUP($B26,'D19KDN'!$B$7:$IN$65401,TH!BS$2,0)</f>
        <v>P</v>
      </c>
      <c r="BT26" s="36" t="str">
        <f>VLOOKUP($B26,'D19KDN'!$B$7:$IN$65401,TH!BT$2,0)</f>
        <v>P</v>
      </c>
      <c r="BU26" s="36">
        <f>VLOOKUP($B26,'D19KDN'!$B$7:$IN$65401,TH!BU$2,0)</f>
        <v>8.7</v>
      </c>
      <c r="BV26" s="36">
        <f>VLOOKUP($B26,'D19KDN'!$B$7:$IN$65401,TH!BV$2,0)</f>
        <v>7.4</v>
      </c>
      <c r="BW26" s="36" t="str">
        <f>VLOOKUP($B26,'D19KDN'!$B$7:$IN$65401,TH!BW$2,0)</f>
        <v>P</v>
      </c>
      <c r="BX26" s="36" t="str">
        <f>VLOOKUP($B26,'D19KDN'!$B$7:$IN$65401,TH!BX$2,0)</f>
        <v>P</v>
      </c>
      <c r="BY26" s="36" t="str">
        <f>VLOOKUP($B26,'D19KDN'!$B$7:$IN$65401,TH!BY$2,0)</f>
        <v>P</v>
      </c>
      <c r="BZ26" s="36">
        <f>VLOOKUP($B26,'D19KDN'!$B$7:$IN$65401,TH!BZ$2,0)</f>
        <v>7.1</v>
      </c>
      <c r="CA26" s="36" t="str">
        <f>VLOOKUP($B26,'D19KDN'!$B$7:$IN$65401,TH!CA$2,0)</f>
        <v>P</v>
      </c>
      <c r="CB26" s="36">
        <f>VLOOKUP($B26,'D19KDN'!$B$7:$IN$65401,TH!CB$2,0)</f>
        <v>8.1</v>
      </c>
      <c r="CC26" s="36">
        <f>VLOOKUP($B26,'D19KDN'!$B$7:$IN$65401,TH!CC$2,0)</f>
        <v>6.4</v>
      </c>
      <c r="CD26" s="36">
        <f>VLOOKUP($B26,'D19KDN'!$B$7:$IN$65401,TH!CD$2,0)</f>
        <v>8.6</v>
      </c>
      <c r="CE26" s="36">
        <f>VLOOKUP($B26,'D19KDN'!$B$7:$IN$65401,TH!CE$2,0)</f>
        <v>8.4</v>
      </c>
      <c r="CF26" s="36">
        <f>VLOOKUP($B26,'D19KDN'!$B$7:$IN$65401,TH!CF$2,0)</f>
        <v>7.5</v>
      </c>
      <c r="CG26" s="36" t="str">
        <f>VLOOKUP($B26,'D19KDN'!$B$7:$IN$65401,TH!CG$2,0)</f>
        <v>P</v>
      </c>
      <c r="CH26" s="36">
        <f>VLOOKUP($B26,'D19KDN'!$B$7:$IN$65401,TH!CH$2,0)</f>
        <v>0</v>
      </c>
      <c r="CI26" s="36">
        <f>VLOOKUP($B26,'D19KDN'!$B$7:$IN$65401,TH!CI$2,0)</f>
        <v>8.3</v>
      </c>
      <c r="CJ26" s="23">
        <f t="shared" si="3"/>
        <v>8.3</v>
      </c>
      <c r="CK26" s="36" t="str">
        <f>VLOOKUP($B26,'D19KDN'!$B$7:$IN$65401,TH!CK$2,0)</f>
        <v>P</v>
      </c>
      <c r="CL26" s="36">
        <f>VLOOKUP($B26,'D19KDN'!$B$7:$IN$65401,TH!CL$2,0)</f>
        <v>7.4</v>
      </c>
      <c r="CM26" s="36">
        <f>VLOOKUP($B26,'D19KDN'!$B$7:$IN$65401,TH!CM$2,0)</f>
        <v>8.5</v>
      </c>
      <c r="CN26" s="36" t="str">
        <f>VLOOKUP($B26,'D19KDN'!$B$7:$IN$65401,TH!CN$2,0)</f>
        <v>P</v>
      </c>
      <c r="CO26" s="36">
        <f>VLOOKUP($B26,'D19KDN'!$B$7:$IN$65401,TH!CO$2,0)</f>
        <v>8.4</v>
      </c>
      <c r="CP26" s="37">
        <f>VLOOKUP($B26,'D19KDN'!$B$7:$IN$65401,TH!CP$2,0)</f>
        <v>55</v>
      </c>
      <c r="CQ26" s="37">
        <f>VLOOKUP($B26,'D19KDN'!$B$7:$IN$65401,TH!CQ$2,0)</f>
        <v>0</v>
      </c>
      <c r="CR26" s="36">
        <f>VLOOKUP($B26,'D19KDN'!$B$7:$IN$65401,TH!CR$2,0)</f>
        <v>0</v>
      </c>
      <c r="CS26" s="36">
        <f>VLOOKUP($B26,'D19KDN'!$B$7:$IN$65401,TH!CS$2,0)</f>
        <v>0</v>
      </c>
      <c r="CT26" s="36">
        <f>VLOOKUP($B26,'D19KDN'!$B$7:$IN$65401,TH!CT$2,0)</f>
        <v>0</v>
      </c>
      <c r="CU26" s="36">
        <f>VLOOKUP($B26,'D19KDN'!$B$7:$IN$65401,TH!CU$2,0)</f>
        <v>0</v>
      </c>
      <c r="CV26" s="23">
        <f t="shared" si="4"/>
        <v>0</v>
      </c>
      <c r="CW26" s="36">
        <f>VLOOKUP($B26,'D19KDN'!$B$7:$IN$65401,TH!CW$2,0)</f>
        <v>0</v>
      </c>
      <c r="CX26" s="36">
        <f>VLOOKUP($B26,'D19KDN'!$B$7:$IN$65401,TH!CX$2,0)</f>
        <v>0</v>
      </c>
      <c r="CY26" s="23">
        <f t="shared" si="5"/>
        <v>0</v>
      </c>
      <c r="CZ26" s="36">
        <f>VLOOKUP($B26,'D19KDN'!$B$7:$IN$65401,TH!CZ$2,0)</f>
        <v>0</v>
      </c>
      <c r="DA26" s="36">
        <f>VLOOKUP($B26,'D19KDN'!$B$7:$IN$65401,TH!DA$2,0)</f>
        <v>6.7</v>
      </c>
      <c r="DB26" s="23">
        <f t="shared" si="6"/>
        <v>6.7</v>
      </c>
      <c r="DC26" s="36">
        <f>VLOOKUP($B26,'D19KDN'!$B$7:$IN$65401,TH!DC$2,0)</f>
        <v>8.2</v>
      </c>
      <c r="DD26" s="36">
        <f>VLOOKUP($B26,'D19KDN'!$B$7:$IN$65401,TH!DD$2,0)</f>
        <v>0</v>
      </c>
      <c r="DE26" s="36">
        <f>VLOOKUP($B26,'D19KDN'!$B$7:$IN$65401,TH!DE$2,0)</f>
        <v>8.65</v>
      </c>
      <c r="DF26" s="36">
        <f>VLOOKUP($B26,'D19KDN'!$B$7:$IN$65401,TH!DF$2,0)</f>
        <v>7.4</v>
      </c>
      <c r="DG26" s="36">
        <f>VLOOKUP($B26,'D19KDN'!$B$7:$IN$65401,TH!DG$2,0)</f>
        <v>8.1</v>
      </c>
      <c r="DH26" s="36">
        <f>VLOOKUP($B26,'D19KDN'!$B$7:$IN$65401,TH!DH$2,0)</f>
        <v>8.5</v>
      </c>
      <c r="DI26" s="36">
        <f>VLOOKUP($B26,'D19KDN'!$B$7:$IN$65401,TH!DI$2,0)</f>
        <v>8.2</v>
      </c>
      <c r="DJ26" s="36">
        <f>VLOOKUP($B26,'D19KDN'!$B$7:$IN$65401,TH!DJ$2,0)</f>
        <v>0</v>
      </c>
      <c r="DK26" s="36">
        <f>VLOOKUP($B26,'D19KDN'!$B$7:$IN$65401,TH!DK$2,0)</f>
        <v>0</v>
      </c>
      <c r="DL26" s="26">
        <f t="shared" si="7"/>
        <v>0</v>
      </c>
      <c r="DM26" s="37">
        <f>VLOOKUP($B26,'D19KDN'!$B$7:$IN$65401,TH!DM$2,0)</f>
        <v>16</v>
      </c>
      <c r="DN26" s="37">
        <f>VLOOKUP($B26,'D19KDN'!$B$7:$IN$65401,TH!DN$2,0)</f>
        <v>12</v>
      </c>
      <c r="DO26" s="37">
        <f>VLOOKUP($B26,'D19KDN'!$B$7:$IN$65401,TH!DO$2,0)</f>
        <v>0</v>
      </c>
      <c r="DP26" s="37">
        <f>VLOOKUP($B26,'D19KDN'!$B$7:$IN$65401,TH!DP$2,0)</f>
        <v>5</v>
      </c>
      <c r="DQ26" s="37">
        <f>VLOOKUP($B26,'D19KDN'!$B$7:$IN$65401,TH!DQ$2,0)</f>
        <v>127</v>
      </c>
      <c r="DR26" s="37">
        <f>VLOOKUP($B26,'D19KDN'!$B$7:$IN$65401,TH!DR$2,0)</f>
        <v>12</v>
      </c>
      <c r="DS26" s="37">
        <f>VLOOKUP($B26,'D19KDN'!$B$7:$IN$65401,TH!DS$2,0)</f>
        <v>138</v>
      </c>
      <c r="DT26" s="31">
        <f t="shared" si="8"/>
        <v>122</v>
      </c>
      <c r="DU26" s="31">
        <f t="shared" si="15"/>
        <v>7</v>
      </c>
      <c r="DV26" s="31">
        <f t="shared" si="9"/>
        <v>133</v>
      </c>
      <c r="DW26" s="31">
        <f t="shared" si="10"/>
        <v>129</v>
      </c>
      <c r="DX26" s="35">
        <f t="shared" si="11"/>
        <v>4.37</v>
      </c>
      <c r="DY26" s="7"/>
      <c r="DZ26" s="33">
        <f t="shared" si="12"/>
        <v>0.05263157894736842</v>
      </c>
      <c r="EA26" s="7"/>
      <c r="EB26" s="7"/>
      <c r="EC26" s="35">
        <f t="shared" si="13"/>
        <v>4.2</v>
      </c>
      <c r="ED26" s="37">
        <f>VLOOKUP($B26,'D19KDN'!$B$7:$IN$65401,TH!ED$2,0)</f>
        <v>70</v>
      </c>
      <c r="EE26" s="47">
        <f>VLOOKUP($B26,'D19KDN'!$B$7:$IN$65401,TH!EE$2,0)</f>
        <v>7.98</v>
      </c>
      <c r="EF26" s="47">
        <f>VLOOKUP($B26,'D19KDN'!$B$7:$IN$65401,TH!EF$2,0)</f>
        <v>3.46</v>
      </c>
      <c r="EG26" s="38">
        <f>VLOOKUP($B26,'D19KDN'!$B$7:$IN$65401,TH!EG$2,0)</f>
        <v>0</v>
      </c>
      <c r="EH26" s="10">
        <f t="shared" si="14"/>
        <v>45</v>
      </c>
      <c r="EI26" s="10"/>
      <c r="EJ26" s="46">
        <f t="shared" si="17"/>
        <v>6.87</v>
      </c>
    </row>
    <row r="27" spans="1:140" ht="16.5" customHeight="1">
      <c r="A27" s="10">
        <f t="shared" si="16"/>
        <v>14</v>
      </c>
      <c r="B27" s="2">
        <v>1826268369</v>
      </c>
      <c r="C27" s="2" t="s">
        <v>3</v>
      </c>
      <c r="D27" s="2" t="s">
        <v>275</v>
      </c>
      <c r="E27" s="2" t="s">
        <v>276</v>
      </c>
      <c r="F27" s="2" t="s">
        <v>55</v>
      </c>
      <c r="G27" s="2" t="s">
        <v>39</v>
      </c>
      <c r="H27" s="2" t="s">
        <v>90</v>
      </c>
      <c r="I27" s="36" t="str">
        <f>VLOOKUP($B27,'D19KDN'!$B$7:$IN$65401,TH!I$2,0)</f>
        <v>P</v>
      </c>
      <c r="J27" s="36" t="str">
        <f>VLOOKUP($B27,'D19KDN'!$B$7:$IN$65401,TH!J$2,0)</f>
        <v>P</v>
      </c>
      <c r="K27" s="36">
        <f>VLOOKUP($B27,'D19KDN'!$B$7:$IN$65401,TH!K$2,0)</f>
        <v>8.2</v>
      </c>
      <c r="L27" s="36" t="str">
        <f>VLOOKUP($B27,'D19KDN'!$B$7:$IN$65401,TH!L$2,0)</f>
        <v>P</v>
      </c>
      <c r="M27" s="36" t="str">
        <f>VLOOKUP($B27,'D19KDN'!$B$7:$IN$65401,TH!M$2,0)</f>
        <v>P</v>
      </c>
      <c r="N27" s="36">
        <f>VLOOKUP($B27,'D19KDN'!$B$7:$IN$65401,TH!N$2,0)</f>
        <v>0</v>
      </c>
      <c r="O27" s="36">
        <f>VLOOKUP($B27,'D19KDN'!$B$7:$IN$65401,TH!O$2,0)</f>
        <v>0</v>
      </c>
      <c r="P27" s="36" t="str">
        <f>VLOOKUP($B27,'D19KDN'!$B$7:$IN$65401,TH!P$2,0)</f>
        <v>P</v>
      </c>
      <c r="Q27" s="36">
        <f>VLOOKUP($B27,'D19KDN'!$B$7:$IN$65401,TH!Q$2,0)</f>
        <v>0</v>
      </c>
      <c r="R27" s="36">
        <f>VLOOKUP($B27,'D19KDN'!$B$7:$IN$65401,TH!R$2,0)</f>
        <v>0</v>
      </c>
      <c r="S27" s="23" t="str">
        <f>IF(COUNTIF(P27:R27,"P")=0,MAX(P27:R27),"P")</f>
        <v>P</v>
      </c>
      <c r="T27" s="36">
        <f>VLOOKUP($B27,'D19KDN'!$B$7:$IN$65401,TH!T$2,0)</f>
        <v>0</v>
      </c>
      <c r="U27" s="36">
        <f>VLOOKUP($B27,'D19KDN'!$B$7:$IN$65401,TH!U$2,0)</f>
        <v>0</v>
      </c>
      <c r="V27" s="36">
        <f>VLOOKUP($B27,'D19KDN'!$B$7:$IN$65401,TH!V$2,0)</f>
        <v>7.8</v>
      </c>
      <c r="W27" s="36">
        <f>VLOOKUP($B27,'D19KDN'!$B$7:$IN$65401,TH!W$2,0)</f>
        <v>5.5</v>
      </c>
      <c r="X27" s="36">
        <f>VLOOKUP($B27,'D19KDN'!$B$7:$IN$65401,TH!X$2,0)</f>
        <v>0</v>
      </c>
      <c r="Y27" s="26">
        <f>IF(ISERROR(LARGE(T27:X27,1)),0,LARGE(T27:X27,1))</f>
        <v>7.8</v>
      </c>
      <c r="Z27" s="26">
        <f>IF(ISERROR(LARGE(T27:X27,2)),0,LARGE(T27:X27,2))</f>
        <v>5.5</v>
      </c>
      <c r="AA27" s="36" t="str">
        <f>VLOOKUP($B27,'D19KDN'!$B$7:$IN$65401,TH!AA$2,0)</f>
        <v>P</v>
      </c>
      <c r="AB27" s="36" t="str">
        <f>VLOOKUP($B27,'D19KDN'!$B$7:$IN$65401,TH!AB$2,0)</f>
        <v>P</v>
      </c>
      <c r="AC27" s="36">
        <f>VLOOKUP($B27,'D19KDN'!$B$7:$IN$65401,TH!AC$2,0)</f>
        <v>7.2</v>
      </c>
      <c r="AD27" s="36">
        <f>VLOOKUP($B27,'D19KDN'!$B$7:$IN$65401,TH!AD$2,0)</f>
        <v>6.7</v>
      </c>
      <c r="AE27" s="36" t="str">
        <f>VLOOKUP($B27,'D19KDN'!$B$7:$IN$65401,TH!AE$2,0)</f>
        <v>P</v>
      </c>
      <c r="AF27" s="36" t="str">
        <f>VLOOKUP($B27,'D19KDN'!$B$7:$IN$65401,TH!AF$2,0)</f>
        <v>P</v>
      </c>
      <c r="AG27" s="36" t="str">
        <f>VLOOKUP($B27,'D19KDN'!$B$7:$IN$65401,TH!AG$2,0)</f>
        <v>P</v>
      </c>
      <c r="AH27" s="36" t="str">
        <f>VLOOKUP($B27,'D19KDN'!$B$7:$IN$65401,TH!AH$2,0)</f>
        <v>P</v>
      </c>
      <c r="AI27" s="36" t="str">
        <f>VLOOKUP($B27,'D19KDN'!$B$7:$IN$65401,TH!AI$2,0)</f>
        <v>P</v>
      </c>
      <c r="AJ27" s="36" t="str">
        <f>VLOOKUP($B27,'D19KDN'!$B$7:$IN$65401,TH!AJ$2,0)</f>
        <v>P</v>
      </c>
      <c r="AK27" s="36" t="str">
        <f>VLOOKUP($B27,'D19KDN'!$B$7:$IN$65401,TH!AK$2,0)</f>
        <v>P</v>
      </c>
      <c r="AL27" s="36" t="str">
        <f>VLOOKUP($B27,'D19KDN'!$B$7:$IN$65401,TH!AL$2,0)</f>
        <v>P</v>
      </c>
      <c r="AM27" s="36" t="str">
        <f>VLOOKUP($B27,'D19KDN'!$B$7:$IN$65401,TH!AM$2,0)</f>
        <v>P</v>
      </c>
      <c r="AN27" s="36">
        <f>VLOOKUP($B27,'D19KDN'!$B$7:$IN$65401,TH!AN$2,0)</f>
        <v>7.3</v>
      </c>
      <c r="AO27" s="36">
        <f>VLOOKUP($B27,'D19KDN'!$B$7:$IN$65401,TH!AO$2,0)</f>
        <v>6.7</v>
      </c>
      <c r="AP27" s="36">
        <f>VLOOKUP($B27,'D19KDN'!$B$7:$IN$65401,TH!AP$2,0)</f>
        <v>7.3</v>
      </c>
      <c r="AQ27" s="36">
        <f>VLOOKUP($B27,'D19KDN'!$B$7:$IN$65401,TH!AQ$2,0)</f>
        <v>7.3</v>
      </c>
      <c r="AR27" s="36">
        <f>VLOOKUP($B27,'D19KDN'!$B$7:$IN$65401,TH!AR$2,0)</f>
        <v>8.6</v>
      </c>
      <c r="AS27" s="36">
        <f>VLOOKUP($B27,'D19KDN'!$B$7:$IN$65401,TH!AS$2,0)</f>
        <v>5.9</v>
      </c>
      <c r="AT27" s="36">
        <f>VLOOKUP($B27,'D19KDN'!$B$7:$IN$65401,TH!AT$2,0)</f>
        <v>8.8</v>
      </c>
      <c r="AU27" s="36">
        <f>VLOOKUP($B27,'D19KDN'!$B$7:$IN$65401,TH!AU$2,0)</f>
        <v>6.9</v>
      </c>
      <c r="AV27" s="36">
        <f>VLOOKUP($B27,'D19KDN'!$B$7:$IN$65401,TH!AV$2,0)</f>
        <v>0</v>
      </c>
      <c r="AW27" s="36">
        <f>VLOOKUP($B27,'D19KDN'!$B$7:$IN$65401,TH!AW$2,0)</f>
        <v>0</v>
      </c>
      <c r="AX27" s="36">
        <f>VLOOKUP($B27,'D19KDN'!$B$7:$IN$65401,TH!AX$2,0)</f>
        <v>0</v>
      </c>
      <c r="AY27" s="36">
        <f>VLOOKUP($B27,'D19KDN'!$B$7:$IN$65401,TH!AY$2,0)</f>
        <v>0</v>
      </c>
      <c r="AZ27" s="37">
        <f>VLOOKUP($B27,'D19KDN'!$B$7:$IN$65401,TH!AZ$2,0)</f>
        <v>46</v>
      </c>
      <c r="BA27" s="37">
        <f>VLOOKUP($B27,'D19KDN'!$B$7:$IN$65401,TH!BA$2,0)</f>
        <v>5</v>
      </c>
      <c r="BB27" s="36">
        <f>VLOOKUP($B27,'D19KDN'!$B$7:$IN$65401,TH!BB$2,0)</f>
        <v>0</v>
      </c>
      <c r="BC27" s="36">
        <f>VLOOKUP($B27,'D19KDN'!$B$7:$IN$65401,TH!BC$2,0)</f>
        <v>0</v>
      </c>
      <c r="BD27" s="36">
        <f>VLOOKUP($B27,'D19KDN'!$B$7:$IN$65401,TH!BD$2,0)</f>
        <v>0</v>
      </c>
      <c r="BE27" s="36">
        <f>VLOOKUP($B27,'D19KDN'!$B$7:$IN$65401,TH!BE$2,0)</f>
        <v>0</v>
      </c>
      <c r="BF27" s="36">
        <f>VLOOKUP($B27,'D19KDN'!$B$7:$IN$65401,TH!BF$2,0)</f>
        <v>0</v>
      </c>
      <c r="BG27" s="36">
        <f>VLOOKUP($B27,'D19KDN'!$B$7:$IN$65401,TH!BG$2,0)</f>
        <v>0</v>
      </c>
      <c r="BH27" s="36">
        <f>VLOOKUP($B27,'D19KDN'!$B$7:$IN$65401,TH!BH$2,0)</f>
        <v>0</v>
      </c>
      <c r="BI27" s="36">
        <f>VLOOKUP($B27,'D19KDN'!$B$7:$IN$65401,TH!BI$2,0)</f>
        <v>0</v>
      </c>
      <c r="BJ27" s="36">
        <f>VLOOKUP($B27,'D19KDN'!$B$7:$IN$65401,TH!BJ$2,0)</f>
        <v>0</v>
      </c>
      <c r="BK27" s="36">
        <f>VLOOKUP($B27,'D19KDN'!$B$7:$IN$65401,TH!BK$2,0)</f>
        <v>0</v>
      </c>
      <c r="BL27" s="36">
        <f>VLOOKUP($B27,'D19KDN'!$B$7:$IN$65401,TH!BL$2,0)</f>
        <v>6.3</v>
      </c>
      <c r="BM27" s="36">
        <f>VLOOKUP($B27,'D19KDN'!$B$7:$IN$65401,TH!BM$2,0)</f>
        <v>0</v>
      </c>
      <c r="BN27" s="36">
        <f>VLOOKUP($B27,'D19KDN'!$B$7:$IN$65401,TH!BN$2,0)</f>
        <v>0</v>
      </c>
      <c r="BO27" s="36">
        <f>VLOOKUP($B27,'D19KDN'!$B$7:$IN$65401,TH!BO$2,0)</f>
        <v>0</v>
      </c>
      <c r="BP27" s="36">
        <f>VLOOKUP($B27,'D19KDN'!$B$7:$IN$65401,TH!BP$2,0)</f>
        <v>6.5</v>
      </c>
      <c r="BQ27" s="37">
        <f>VLOOKUP($B27,'D19KDN'!$B$7:$IN$65401,TH!BQ$2,0)</f>
        <v>2</v>
      </c>
      <c r="BR27" s="37">
        <f>VLOOKUP($B27,'D19KDN'!$B$7:$IN$65401,TH!BR$2,0)</f>
        <v>3</v>
      </c>
      <c r="BS27" s="36" t="str">
        <f>VLOOKUP($B27,'D19KDN'!$B$7:$IN$65401,TH!BS$2,0)</f>
        <v>P</v>
      </c>
      <c r="BT27" s="36" t="str">
        <f>VLOOKUP($B27,'D19KDN'!$B$7:$IN$65401,TH!BT$2,0)</f>
        <v>P</v>
      </c>
      <c r="BU27" s="36">
        <f>VLOOKUP($B27,'D19KDN'!$B$7:$IN$65401,TH!BU$2,0)</f>
        <v>7.4</v>
      </c>
      <c r="BV27" s="36">
        <f>VLOOKUP($B27,'D19KDN'!$B$7:$IN$65401,TH!BV$2,0)</f>
        <v>5.6</v>
      </c>
      <c r="BW27" s="36" t="str">
        <f>VLOOKUP($B27,'D19KDN'!$B$7:$IN$65401,TH!BW$2,0)</f>
        <v>P</v>
      </c>
      <c r="BX27" s="36">
        <f>VLOOKUP($B27,'D19KDN'!$B$7:$IN$65401,TH!BX$2,0)</f>
        <v>8.1</v>
      </c>
      <c r="BY27" s="36" t="str">
        <f>VLOOKUP($B27,'D19KDN'!$B$7:$IN$65401,TH!BY$2,0)</f>
        <v>P</v>
      </c>
      <c r="BZ27" s="36">
        <f>VLOOKUP($B27,'D19KDN'!$B$7:$IN$65401,TH!BZ$2,0)</f>
        <v>6.5</v>
      </c>
      <c r="CA27" s="36" t="str">
        <f>VLOOKUP($B27,'D19KDN'!$B$7:$IN$65401,TH!CA$2,0)</f>
        <v>P</v>
      </c>
      <c r="CB27" s="36">
        <f>VLOOKUP($B27,'D19KDN'!$B$7:$IN$65401,TH!CB$2,0)</f>
        <v>8.2</v>
      </c>
      <c r="CC27" s="36" t="str">
        <f>VLOOKUP($B27,'D19KDN'!$B$7:$IN$65401,TH!CC$2,0)</f>
        <v>P</v>
      </c>
      <c r="CD27" s="36" t="str">
        <f>VLOOKUP($B27,'D19KDN'!$B$7:$IN$65401,TH!CD$2,0)</f>
        <v>P</v>
      </c>
      <c r="CE27" s="36">
        <f>VLOOKUP($B27,'D19KDN'!$B$7:$IN$65401,TH!CE$2,0)</f>
        <v>6.1</v>
      </c>
      <c r="CF27" s="36">
        <f>VLOOKUP($B27,'D19KDN'!$B$7:$IN$65401,TH!CF$2,0)</f>
        <v>0</v>
      </c>
      <c r="CG27" s="36" t="str">
        <f>VLOOKUP($B27,'D19KDN'!$B$7:$IN$65401,TH!CG$2,0)</f>
        <v>P</v>
      </c>
      <c r="CH27" s="36">
        <f>VLOOKUP($B27,'D19KDN'!$B$7:$IN$65401,TH!CH$2,0)</f>
        <v>0</v>
      </c>
      <c r="CI27" s="36" t="str">
        <f>VLOOKUP($B27,'D19KDN'!$B$7:$IN$65401,TH!CI$2,0)</f>
        <v>P</v>
      </c>
      <c r="CJ27" s="23" t="str">
        <f>IF(COUNTIF(CH27:CI27,"P")=0,MAX(CH27:CI27),"P")</f>
        <v>P</v>
      </c>
      <c r="CK27" s="36" t="str">
        <f>VLOOKUP($B27,'D19KDN'!$B$7:$IN$65401,TH!CK$2,0)</f>
        <v>P</v>
      </c>
      <c r="CL27" s="36" t="str">
        <f>VLOOKUP($B27,'D19KDN'!$B$7:$IN$65401,TH!CL$2,0)</f>
        <v>P</v>
      </c>
      <c r="CM27" s="36" t="str">
        <f>VLOOKUP($B27,'D19KDN'!$B$7:$IN$65401,TH!CM$2,0)</f>
        <v>P</v>
      </c>
      <c r="CN27" s="36" t="str">
        <f>VLOOKUP($B27,'D19KDN'!$B$7:$IN$65401,TH!CN$2,0)</f>
        <v>P</v>
      </c>
      <c r="CO27" s="36">
        <f>VLOOKUP($B27,'D19KDN'!$B$7:$IN$65401,TH!CO$2,0)</f>
        <v>8.5</v>
      </c>
      <c r="CP27" s="37">
        <f>VLOOKUP($B27,'D19KDN'!$B$7:$IN$65401,TH!CP$2,0)</f>
        <v>52</v>
      </c>
      <c r="CQ27" s="37">
        <f>VLOOKUP($B27,'D19KDN'!$B$7:$IN$65401,TH!CQ$2,0)</f>
        <v>3</v>
      </c>
      <c r="CR27" s="36">
        <f>VLOOKUP($B27,'D19KDN'!$B$7:$IN$65401,TH!CR$2,0)</f>
        <v>0</v>
      </c>
      <c r="CS27" s="36" t="str">
        <f>VLOOKUP($B27,'D19KDN'!$B$7:$IN$65401,TH!CS$2,0)</f>
        <v>P</v>
      </c>
      <c r="CT27" s="36">
        <f>VLOOKUP($B27,'D19KDN'!$B$7:$IN$65401,TH!CT$2,0)</f>
        <v>0</v>
      </c>
      <c r="CU27" s="36">
        <f>VLOOKUP($B27,'D19KDN'!$B$7:$IN$65401,TH!CU$2,0)</f>
        <v>0</v>
      </c>
      <c r="CV27" s="23" t="str">
        <f>IF(COUNTIF(CR27:CU27,"P")=0,MAX(CR27:CU27),"P")</f>
        <v>P</v>
      </c>
      <c r="CW27" s="36">
        <f>VLOOKUP($B27,'D19KDN'!$B$7:$IN$65401,TH!CW$2,0)</f>
        <v>0</v>
      </c>
      <c r="CX27" s="36" t="str">
        <f>VLOOKUP($B27,'D19KDN'!$B$7:$IN$65401,TH!CX$2,0)</f>
        <v>P</v>
      </c>
      <c r="CY27" s="23" t="str">
        <f>IF(COUNTIF(CW27:CX27,"P")=0,MAX(CW27:CX27),"P")</f>
        <v>P</v>
      </c>
      <c r="CZ27" s="36">
        <f>VLOOKUP($B27,'D19KDN'!$B$7:$IN$65401,TH!CZ$2,0)</f>
        <v>0</v>
      </c>
      <c r="DA27" s="36" t="str">
        <f>VLOOKUP($B27,'D19KDN'!$B$7:$IN$65401,TH!DA$2,0)</f>
        <v>P</v>
      </c>
      <c r="DB27" s="23" t="str">
        <f>IF(COUNTIF(CZ27:DA27,"P")=0,MAX(CZ27:DA27),"P")</f>
        <v>P</v>
      </c>
      <c r="DC27" s="36" t="str">
        <f>VLOOKUP($B27,'D19KDN'!$B$7:$IN$65401,TH!DC$2,0)</f>
        <v>P</v>
      </c>
      <c r="DD27" s="36">
        <f>VLOOKUP($B27,'D19KDN'!$B$7:$IN$65401,TH!DD$2,0)</f>
        <v>0</v>
      </c>
      <c r="DE27" s="36" t="str">
        <f>VLOOKUP($B27,'D19KDN'!$B$7:$IN$65401,TH!DE$2,0)</f>
        <v>P</v>
      </c>
      <c r="DF27" s="36" t="str">
        <f>VLOOKUP($B27,'D19KDN'!$B$7:$IN$65401,TH!DF$2,0)</f>
        <v>P</v>
      </c>
      <c r="DG27" s="36">
        <f>VLOOKUP($B27,'D19KDN'!$B$7:$IN$65401,TH!DG$2,0)</f>
        <v>8.4</v>
      </c>
      <c r="DH27" s="36">
        <f>VLOOKUP($B27,'D19KDN'!$B$7:$IN$65401,TH!DH$2,0)</f>
        <v>5.9</v>
      </c>
      <c r="DI27" s="36">
        <f>VLOOKUP($B27,'D19KDN'!$B$7:$IN$65401,TH!DI$2,0)</f>
        <v>8.5</v>
      </c>
      <c r="DJ27" s="36">
        <f>VLOOKUP($B27,'D19KDN'!$B$7:$IN$65401,TH!DJ$2,0)</f>
        <v>0</v>
      </c>
      <c r="DK27" s="36">
        <f>VLOOKUP($B27,'D19KDN'!$B$7:$IN$65401,TH!DK$2,0)</f>
        <v>0</v>
      </c>
      <c r="DL27" s="26">
        <f>MAX(DJ27:DK27)</f>
        <v>0</v>
      </c>
      <c r="DM27" s="37">
        <f>VLOOKUP($B27,'D19KDN'!$B$7:$IN$65401,TH!DM$2,0)</f>
        <v>20</v>
      </c>
      <c r="DN27" s="37">
        <f>VLOOKUP($B27,'D19KDN'!$B$7:$IN$65401,TH!DN$2,0)</f>
        <v>8</v>
      </c>
      <c r="DO27" s="37">
        <f>VLOOKUP($B27,'D19KDN'!$B$7:$IN$65401,TH!DO$2,0)</f>
        <v>0</v>
      </c>
      <c r="DP27" s="37">
        <f>VLOOKUP($B27,'D19KDN'!$B$7:$IN$65401,TH!DP$2,0)</f>
        <v>5</v>
      </c>
      <c r="DQ27" s="37">
        <f>VLOOKUP($B27,'D19KDN'!$B$7:$IN$65401,TH!DQ$2,0)</f>
        <v>120</v>
      </c>
      <c r="DR27" s="37">
        <f>VLOOKUP($B27,'D19KDN'!$B$7:$IN$65401,TH!DR$2,0)</f>
        <v>19</v>
      </c>
      <c r="DS27" s="37">
        <f>VLOOKUP($B27,'D19KDN'!$B$7:$IN$65401,TH!DS$2,0)</f>
        <v>138</v>
      </c>
      <c r="DT27" s="31">
        <f>DQ27-BQ27</f>
        <v>118</v>
      </c>
      <c r="DU27" s="31">
        <f>DR27-DP27-BR27</f>
        <v>11</v>
      </c>
      <c r="DV27" s="31">
        <f>DS27-5</f>
        <v>133</v>
      </c>
      <c r="DW27" s="31">
        <f>DT27+DU27</f>
        <v>129</v>
      </c>
      <c r="DX27" s="35">
        <f>ROUND(SUMPRODUCT($I$7:$DI$7,I27:DI27)/(DW27-5),2)</f>
        <v>2.38</v>
      </c>
      <c r="DY27" s="7"/>
      <c r="DZ27" s="33">
        <f>DU27/DV27</f>
        <v>0.08270676691729323</v>
      </c>
      <c r="EA27" s="7"/>
      <c r="EB27" s="7"/>
      <c r="EC27" s="35">
        <f>ROUND(SUMPRODUCT($I$7:$DK$7,I27:DK27)/DW27,2)</f>
        <v>2.28</v>
      </c>
      <c r="ED27" s="37">
        <f>VLOOKUP($B27,'D19KDN'!$B$7:$IN$65401,TH!ED$2,0)</f>
        <v>48</v>
      </c>
      <c r="EE27" s="47">
        <f>VLOOKUP($B27,'D19KDN'!$B$7:$IN$65401,TH!EE$2,0)</f>
        <v>6.05</v>
      </c>
      <c r="EF27" s="47">
        <f>VLOOKUP($B27,'D19KDN'!$B$7:$IN$65401,TH!EF$2,0)</f>
        <v>2.5</v>
      </c>
      <c r="EG27" s="38">
        <f>VLOOKUP($B27,'D19KDN'!$B$7:$IN$65401,TH!EG$2,0)</f>
        <v>0</v>
      </c>
      <c r="EH27" s="10">
        <f>SUMIF(G27:DI27,"p",$I$8:$DI$8)</f>
        <v>83</v>
      </c>
      <c r="EI27" s="10"/>
      <c r="EJ27" s="46">
        <f>ROUND(SUMPRODUCT($I$7:$DI$7,I27:DI27)/(DW27-EH27-5),2)</f>
        <v>7.19</v>
      </c>
    </row>
  </sheetData>
  <sheetProtection/>
  <mergeCells count="136">
    <mergeCell ref="CZ5:DB5"/>
    <mergeCell ref="DJ4:DL4"/>
    <mergeCell ref="EB3:EB5"/>
    <mergeCell ref="EC3:EC5"/>
    <mergeCell ref="DV3:DV5"/>
    <mergeCell ref="DW3:DW5"/>
    <mergeCell ref="DX3:DX5"/>
    <mergeCell ref="DY3:DY5"/>
    <mergeCell ref="DZ3:DZ5"/>
    <mergeCell ref="EA3:EA5"/>
    <mergeCell ref="P5:S5"/>
    <mergeCell ref="T5:Z5"/>
    <mergeCell ref="CH4:CJ4"/>
    <mergeCell ref="CJ5:CJ6"/>
    <mergeCell ref="CR5:CV5"/>
    <mergeCell ref="CW5:CY5"/>
    <mergeCell ref="CR4:CY4"/>
    <mergeCell ref="CO5:CO6"/>
    <mergeCell ref="BW5:BW6"/>
    <mergeCell ref="BX5:BX6"/>
    <mergeCell ref="DU3:DU5"/>
    <mergeCell ref="DP4:DP6"/>
    <mergeCell ref="DQ3:DQ6"/>
    <mergeCell ref="DR3:DR6"/>
    <mergeCell ref="DS3:DS6"/>
    <mergeCell ref="DK5:DK6"/>
    <mergeCell ref="DL5:DL6"/>
    <mergeCell ref="DC5:DC6"/>
    <mergeCell ref="DD5:DD6"/>
    <mergeCell ref="DE5:DE6"/>
    <mergeCell ref="DF5:DF6"/>
    <mergeCell ref="DT3:DT5"/>
    <mergeCell ref="CE5:CE6"/>
    <mergeCell ref="CK5:CK6"/>
    <mergeCell ref="CL5:CL6"/>
    <mergeCell ref="CM5:CM6"/>
    <mergeCell ref="CN5:CN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I5:I6"/>
    <mergeCell ref="J5:J6"/>
    <mergeCell ref="K5:K6"/>
    <mergeCell ref="L5:L6"/>
    <mergeCell ref="M5:M6"/>
    <mergeCell ref="N5:O5"/>
    <mergeCell ref="AA5:AA6"/>
    <mergeCell ref="CZ4:DC4"/>
    <mergeCell ref="DH4:DI4"/>
    <mergeCell ref="DM4:DM6"/>
    <mergeCell ref="DN4:DN6"/>
    <mergeCell ref="DO4:DO6"/>
    <mergeCell ref="DG5:DG6"/>
    <mergeCell ref="DH5:DH6"/>
    <mergeCell ref="DI5:DI6"/>
    <mergeCell ref="DJ5:DJ6"/>
    <mergeCell ref="CQ4:CQ6"/>
    <mergeCell ref="CF5:CF6"/>
    <mergeCell ref="CG5:CG6"/>
    <mergeCell ref="CH5:CH6"/>
    <mergeCell ref="CI5:CI6"/>
    <mergeCell ref="CC5:CC6"/>
    <mergeCell ref="CD5:CD6"/>
    <mergeCell ref="BT5:BT6"/>
    <mergeCell ref="BU5:BU6"/>
    <mergeCell ref="BV5:BV6"/>
    <mergeCell ref="CA4:CF4"/>
    <mergeCell ref="CL4:CM4"/>
    <mergeCell ref="CP4:CP6"/>
    <mergeCell ref="BY5:BY6"/>
    <mergeCell ref="BZ5:BZ6"/>
    <mergeCell ref="CA5:CA6"/>
    <mergeCell ref="CB5:CB6"/>
    <mergeCell ref="BJ4:BO4"/>
    <mergeCell ref="BQ4:BQ6"/>
    <mergeCell ref="BR4:BR6"/>
    <mergeCell ref="BS4:BU4"/>
    <mergeCell ref="BV4:BX4"/>
    <mergeCell ref="BY4:BZ4"/>
    <mergeCell ref="BN5:BN6"/>
    <mergeCell ref="BO5:BO6"/>
    <mergeCell ref="BP5:BP6"/>
    <mergeCell ref="BS5:BS6"/>
    <mergeCell ref="BA4:BA6"/>
    <mergeCell ref="BB4:BC4"/>
    <mergeCell ref="BD4:BI4"/>
    <mergeCell ref="ED3:EG6"/>
    <mergeCell ref="I4:K4"/>
    <mergeCell ref="L4:M4"/>
    <mergeCell ref="N4:O4"/>
    <mergeCell ref="P4:AA4"/>
    <mergeCell ref="AB4:AE4"/>
    <mergeCell ref="AF4:AY4"/>
    <mergeCell ref="EH3:EH5"/>
    <mergeCell ref="EJ3:EJ5"/>
    <mergeCell ref="EI3:EI5"/>
    <mergeCell ref="B3:H6"/>
    <mergeCell ref="I3:BA3"/>
    <mergeCell ref="BB3:BR3"/>
    <mergeCell ref="BS3:CQ3"/>
    <mergeCell ref="CR3:DN3"/>
    <mergeCell ref="DO3:DP3"/>
    <mergeCell ref="AZ4:AZ6"/>
  </mergeCells>
  <conditionalFormatting sqref="I9:R26 T9:X26 AA9:AY26 BB9:BP26 BS9:CI26 CK9:CO26 CR9:CU26 CW9:CX26 CZ9:DA26 DC9:DK26">
    <cfRule type="cellIs" priority="31" dxfId="0" operator="lessThan" stopIfTrue="1">
      <formula>4</formula>
    </cfRule>
  </conditionalFormatting>
  <conditionalFormatting sqref="I27:R27 T27:X27 AA27:AY27 BB27:BP27 BS27:CI27 CK27:CO27 CR27:CU27 CW27:CX27 CZ27:DA27 DC27:DK27">
    <cfRule type="cellIs" priority="1" dxfId="0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34"/>
  <sheetViews>
    <sheetView showGridLines="0" tabSelected="1" zoomScale="115" zoomScaleNormal="115" zoomScalePageLayoutView="0" workbookViewId="0" topLeftCell="A1">
      <pane xSplit="6" ySplit="9" topLeftCell="DT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6" sqref="A16:IV16"/>
    </sheetView>
  </sheetViews>
  <sheetFormatPr defaultColWidth="9.140625" defaultRowHeight="12.75"/>
  <cols>
    <col min="1" max="1" width="2.57421875" style="50" customWidth="1"/>
    <col min="2" max="2" width="6.140625" style="50" customWidth="1"/>
    <col min="3" max="3" width="4.140625" style="50" customWidth="1"/>
    <col min="4" max="4" width="6.28125" style="50" customWidth="1"/>
    <col min="5" max="5" width="4.140625" style="50" customWidth="1"/>
    <col min="6" max="7" width="10.7109375" style="50" hidden="1" customWidth="1"/>
    <col min="8" max="8" width="9.28125" style="50" hidden="1" customWidth="1"/>
    <col min="9" max="10" width="2.57421875" style="50" customWidth="1"/>
    <col min="11" max="11" width="2.8515625" style="50" customWidth="1"/>
    <col min="12" max="13" width="2.57421875" style="50" customWidth="1"/>
    <col min="14" max="14" width="2.421875" style="50" customWidth="1"/>
    <col min="15" max="15" width="2.8515625" style="50" customWidth="1"/>
    <col min="16" max="16" width="4.7109375" style="50" hidden="1" customWidth="1"/>
    <col min="17" max="17" width="2.57421875" style="50" customWidth="1"/>
    <col min="18" max="18" width="4.7109375" style="50" hidden="1" customWidth="1"/>
    <col min="19" max="19" width="5.28125" style="50" hidden="1" customWidth="1"/>
    <col min="20" max="21" width="4.7109375" style="50" hidden="1" customWidth="1"/>
    <col min="22" max="22" width="2.7109375" style="50" customWidth="1"/>
    <col min="23" max="24" width="3.00390625" style="50" customWidth="1"/>
    <col min="25" max="26" width="4.7109375" style="50" hidden="1" customWidth="1"/>
    <col min="27" max="27" width="2.8515625" style="50" customWidth="1"/>
    <col min="28" max="30" width="3.00390625" style="50" customWidth="1"/>
    <col min="31" max="39" width="2.421875" style="50" customWidth="1"/>
    <col min="40" max="46" width="3.00390625" style="50" customWidth="1"/>
    <col min="47" max="47" width="2.8515625" style="50" customWidth="1"/>
    <col min="48" max="49" width="4.7109375" style="50" hidden="1" customWidth="1"/>
    <col min="50" max="51" width="4.140625" style="50" hidden="1" customWidth="1"/>
    <col min="52" max="53" width="7.00390625" style="50" hidden="1" customWidth="1"/>
    <col min="54" max="68" width="4.140625" style="50" hidden="1" customWidth="1"/>
    <col min="69" max="69" width="7.28125" style="50" hidden="1" customWidth="1"/>
    <col min="70" max="70" width="6.28125" style="50" hidden="1" customWidth="1"/>
    <col min="71" max="71" width="2.421875" style="50" customWidth="1"/>
    <col min="72" max="76" width="3.00390625" style="50" customWidth="1"/>
    <col min="77" max="77" width="2.7109375" style="50" customWidth="1"/>
    <col min="78" max="80" width="3.00390625" style="50" customWidth="1"/>
    <col min="81" max="81" width="2.140625" style="50" customWidth="1"/>
    <col min="82" max="82" width="2.28125" style="50" customWidth="1"/>
    <col min="83" max="85" width="3.00390625" style="50" customWidth="1"/>
    <col min="86" max="86" width="3.00390625" style="50" hidden="1" customWidth="1"/>
    <col min="87" max="87" width="2.7109375" style="50" customWidth="1"/>
    <col min="88" max="88" width="6.00390625" style="50" hidden="1" customWidth="1"/>
    <col min="89" max="93" width="2.8515625" style="50" customWidth="1"/>
    <col min="94" max="94" width="6.00390625" style="50" hidden="1" customWidth="1"/>
    <col min="95" max="95" width="6.140625" style="50" hidden="1" customWidth="1"/>
    <col min="96" max="96" width="2.57421875" style="50" customWidth="1"/>
    <col min="97" max="97" width="2.8515625" style="50" customWidth="1"/>
    <col min="98" max="98" width="2.7109375" style="50" customWidth="1"/>
    <col min="99" max="100" width="4.421875" style="50" hidden="1" customWidth="1"/>
    <col min="101" max="102" width="2.57421875" style="50" customWidth="1"/>
    <col min="103" max="104" width="2.57421875" style="50" hidden="1" customWidth="1"/>
    <col min="105" max="105" width="2.57421875" style="50" customWidth="1"/>
    <col min="106" max="106" width="6.00390625" style="50" hidden="1" customWidth="1"/>
    <col min="107" max="108" width="2.8515625" style="50" customWidth="1"/>
    <col min="109" max="113" width="3.00390625" style="50" customWidth="1"/>
    <col min="114" max="116" width="6.140625" style="50" hidden="1" customWidth="1"/>
    <col min="117" max="117" width="5.8515625" style="50" hidden="1" customWidth="1"/>
    <col min="118" max="118" width="7.57421875" style="50" hidden="1" customWidth="1"/>
    <col min="119" max="120" width="5.8515625" style="50" hidden="1" customWidth="1"/>
    <col min="121" max="121" width="7.140625" style="50" hidden="1" customWidth="1"/>
    <col min="122" max="122" width="6.7109375" style="50" hidden="1" customWidth="1"/>
    <col min="123" max="123" width="7.57421875" style="50" hidden="1" customWidth="1"/>
    <col min="124" max="141" width="5.8515625" style="50" customWidth="1"/>
    <col min="142" max="16384" width="9.140625" style="50" customWidth="1"/>
  </cols>
  <sheetData>
    <row r="1" spans="3:42" s="136" customFormat="1" ht="38.25" customHeight="1">
      <c r="C1" s="137" t="s">
        <v>280</v>
      </c>
      <c r="AP1" s="137" t="s">
        <v>284</v>
      </c>
    </row>
    <row r="2" spans="3:47" s="136" customFormat="1" ht="35.25" customHeight="1">
      <c r="C2" s="137" t="s">
        <v>281</v>
      </c>
      <c r="AU2" s="137" t="s">
        <v>282</v>
      </c>
    </row>
    <row r="3" s="138" customFormat="1" ht="22.5" customHeight="1">
      <c r="BY3" s="139" t="s">
        <v>283</v>
      </c>
    </row>
    <row r="4" spans="1:147" ht="25.5" customHeight="1" hidden="1">
      <c r="A4" s="48" t="s">
        <v>266</v>
      </c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49">
        <v>23</v>
      </c>
      <c r="Y4" s="49">
        <v>24</v>
      </c>
      <c r="Z4" s="49">
        <v>25</v>
      </c>
      <c r="AA4" s="49">
        <v>26</v>
      </c>
      <c r="AB4" s="49">
        <v>27</v>
      </c>
      <c r="AC4" s="49">
        <v>28</v>
      </c>
      <c r="AD4" s="49">
        <v>29</v>
      </c>
      <c r="AE4" s="49">
        <v>30</v>
      </c>
      <c r="AF4" s="49">
        <v>31</v>
      </c>
      <c r="AG4" s="49">
        <v>32</v>
      </c>
      <c r="AH4" s="49">
        <v>33</v>
      </c>
      <c r="AI4" s="49">
        <v>34</v>
      </c>
      <c r="AJ4" s="49">
        <v>35</v>
      </c>
      <c r="AK4" s="49">
        <v>36</v>
      </c>
      <c r="AL4" s="49">
        <v>37</v>
      </c>
      <c r="AM4" s="49">
        <v>38</v>
      </c>
      <c r="AN4" s="49">
        <v>39</v>
      </c>
      <c r="AO4" s="49">
        <v>40</v>
      </c>
      <c r="AP4" s="49">
        <v>41</v>
      </c>
      <c r="AQ4" s="49">
        <v>42</v>
      </c>
      <c r="AR4" s="49">
        <v>43</v>
      </c>
      <c r="AS4" s="49">
        <v>44</v>
      </c>
      <c r="AT4" s="49">
        <v>45</v>
      </c>
      <c r="AU4" s="49">
        <v>46</v>
      </c>
      <c r="AV4" s="49">
        <v>47</v>
      </c>
      <c r="AW4" s="49">
        <v>48</v>
      </c>
      <c r="AX4" s="49">
        <v>49</v>
      </c>
      <c r="AY4" s="49">
        <v>50</v>
      </c>
      <c r="AZ4" s="49">
        <v>51</v>
      </c>
      <c r="BA4" s="49">
        <v>52</v>
      </c>
      <c r="BB4" s="49">
        <v>53</v>
      </c>
      <c r="BC4" s="49">
        <v>54</v>
      </c>
      <c r="BD4" s="49">
        <v>55</v>
      </c>
      <c r="BE4" s="49">
        <v>56</v>
      </c>
      <c r="BF4" s="49">
        <v>57</v>
      </c>
      <c r="BG4" s="49">
        <v>58</v>
      </c>
      <c r="BH4" s="49">
        <v>59</v>
      </c>
      <c r="BI4" s="49">
        <v>60</v>
      </c>
      <c r="BJ4" s="49">
        <v>61</v>
      </c>
      <c r="BK4" s="49">
        <v>62</v>
      </c>
      <c r="BL4" s="49">
        <v>63</v>
      </c>
      <c r="BM4" s="49">
        <v>64</v>
      </c>
      <c r="BN4" s="49">
        <v>65</v>
      </c>
      <c r="BO4" s="49">
        <v>66</v>
      </c>
      <c r="BP4" s="49">
        <v>67</v>
      </c>
      <c r="BQ4" s="49">
        <v>68</v>
      </c>
      <c r="BR4" s="49">
        <v>69</v>
      </c>
      <c r="BS4" s="49">
        <v>70</v>
      </c>
      <c r="BT4" s="49">
        <v>71</v>
      </c>
      <c r="BU4" s="49">
        <v>72</v>
      </c>
      <c r="BV4" s="49">
        <v>73</v>
      </c>
      <c r="BW4" s="49">
        <v>74</v>
      </c>
      <c r="BX4" s="49">
        <v>75</v>
      </c>
      <c r="BY4" s="49">
        <v>76</v>
      </c>
      <c r="BZ4" s="49">
        <v>77</v>
      </c>
      <c r="CA4" s="49">
        <v>78</v>
      </c>
      <c r="CB4" s="49">
        <v>79</v>
      </c>
      <c r="CC4" s="49">
        <v>80</v>
      </c>
      <c r="CD4" s="49">
        <v>81</v>
      </c>
      <c r="CE4" s="49">
        <v>82</v>
      </c>
      <c r="CF4" s="49">
        <v>83</v>
      </c>
      <c r="CG4" s="49">
        <v>84</v>
      </c>
      <c r="CH4" s="49">
        <v>85</v>
      </c>
      <c r="CI4" s="49">
        <v>86</v>
      </c>
      <c r="CJ4" s="49">
        <v>87</v>
      </c>
      <c r="CK4" s="49">
        <v>88</v>
      </c>
      <c r="CL4" s="49">
        <v>89</v>
      </c>
      <c r="CM4" s="49">
        <v>90</v>
      </c>
      <c r="CN4" s="49">
        <v>91</v>
      </c>
      <c r="CO4" s="49">
        <v>92</v>
      </c>
      <c r="CP4" s="49">
        <v>93</v>
      </c>
      <c r="CQ4" s="49">
        <v>94</v>
      </c>
      <c r="CR4" s="49">
        <v>95</v>
      </c>
      <c r="CS4" s="49">
        <v>96</v>
      </c>
      <c r="CT4" s="49">
        <v>97</v>
      </c>
      <c r="CU4" s="49">
        <v>98</v>
      </c>
      <c r="CV4" s="49">
        <v>99</v>
      </c>
      <c r="CW4" s="49">
        <v>100</v>
      </c>
      <c r="CX4" s="49">
        <v>101</v>
      </c>
      <c r="CY4" s="49">
        <v>102</v>
      </c>
      <c r="CZ4" s="49">
        <v>103</v>
      </c>
      <c r="DA4" s="49">
        <v>104</v>
      </c>
      <c r="DB4" s="49">
        <v>105</v>
      </c>
      <c r="DC4" s="49">
        <v>106</v>
      </c>
      <c r="DD4" s="49">
        <v>107</v>
      </c>
      <c r="DE4" s="49">
        <v>108</v>
      </c>
      <c r="DF4" s="49">
        <v>109</v>
      </c>
      <c r="DG4" s="49">
        <v>110</v>
      </c>
      <c r="DH4" s="49">
        <v>111</v>
      </c>
      <c r="DI4" s="49">
        <v>112</v>
      </c>
      <c r="DJ4" s="49">
        <v>113</v>
      </c>
      <c r="DK4" s="49">
        <v>114</v>
      </c>
      <c r="DL4" s="49">
        <v>115</v>
      </c>
      <c r="DM4" s="49">
        <v>116</v>
      </c>
      <c r="DN4" s="49">
        <v>117</v>
      </c>
      <c r="DO4" s="49">
        <v>118</v>
      </c>
      <c r="DP4" s="49">
        <v>119</v>
      </c>
      <c r="DQ4" s="49">
        <v>120</v>
      </c>
      <c r="DR4" s="49">
        <v>121</v>
      </c>
      <c r="DS4" s="49">
        <v>122</v>
      </c>
      <c r="DT4" s="49">
        <v>123</v>
      </c>
      <c r="DU4" s="49">
        <v>124</v>
      </c>
      <c r="DV4" s="49">
        <v>125</v>
      </c>
      <c r="DW4" s="49">
        <v>126</v>
      </c>
      <c r="DX4" s="49">
        <v>127</v>
      </c>
      <c r="DY4" s="49">
        <v>128</v>
      </c>
      <c r="DZ4" s="49">
        <v>129</v>
      </c>
      <c r="EA4" s="49">
        <v>130</v>
      </c>
      <c r="EB4" s="49">
        <v>131</v>
      </c>
      <c r="EC4" s="49">
        <v>132</v>
      </c>
      <c r="ED4" s="49">
        <v>133</v>
      </c>
      <c r="EE4" s="49">
        <v>134</v>
      </c>
      <c r="EF4" s="49">
        <v>135</v>
      </c>
      <c r="EG4" s="49">
        <v>136</v>
      </c>
      <c r="EH4" s="49">
        <v>137</v>
      </c>
      <c r="EI4" s="49"/>
      <c r="EJ4" s="49">
        <v>138</v>
      </c>
      <c r="EK4" s="49">
        <v>139</v>
      </c>
      <c r="EL4" s="49">
        <v>140</v>
      </c>
      <c r="EM4" s="49">
        <v>141</v>
      </c>
      <c r="EN4" s="49">
        <v>142</v>
      </c>
      <c r="EO4" s="49">
        <v>143</v>
      </c>
      <c r="EP4" s="49">
        <v>144</v>
      </c>
      <c r="EQ4" s="49">
        <v>145</v>
      </c>
    </row>
    <row r="5" spans="2:147" ht="24.75" customHeight="1" hidden="1"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/>
      <c r="T5" s="51">
        <v>18</v>
      </c>
      <c r="U5" s="51">
        <v>19</v>
      </c>
      <c r="V5" s="51">
        <v>20</v>
      </c>
      <c r="W5" s="51">
        <v>21</v>
      </c>
      <c r="X5" s="51">
        <v>22</v>
      </c>
      <c r="Y5" s="51"/>
      <c r="Z5" s="51"/>
      <c r="AA5" s="51">
        <v>23</v>
      </c>
      <c r="AB5" s="51">
        <v>24</v>
      </c>
      <c r="AC5" s="51">
        <v>25</v>
      </c>
      <c r="AD5" s="51">
        <v>26</v>
      </c>
      <c r="AE5" s="51">
        <v>27</v>
      </c>
      <c r="AF5" s="51">
        <v>28</v>
      </c>
      <c r="AG5" s="51">
        <v>29</v>
      </c>
      <c r="AH5" s="51">
        <v>30</v>
      </c>
      <c r="AI5" s="51">
        <v>31</v>
      </c>
      <c r="AJ5" s="51">
        <v>32</v>
      </c>
      <c r="AK5" s="51">
        <v>33</v>
      </c>
      <c r="AL5" s="51">
        <v>34</v>
      </c>
      <c r="AM5" s="51">
        <v>35</v>
      </c>
      <c r="AN5" s="51">
        <v>36</v>
      </c>
      <c r="AO5" s="51">
        <v>37</v>
      </c>
      <c r="AP5" s="51">
        <v>38</v>
      </c>
      <c r="AQ5" s="51">
        <v>39</v>
      </c>
      <c r="AR5" s="51">
        <v>40</v>
      </c>
      <c r="AS5" s="51">
        <v>41</v>
      </c>
      <c r="AT5" s="51">
        <v>42</v>
      </c>
      <c r="AU5" s="51">
        <v>43</v>
      </c>
      <c r="AV5" s="51">
        <v>44</v>
      </c>
      <c r="AW5" s="51">
        <v>45</v>
      </c>
      <c r="AX5" s="51">
        <v>46</v>
      </c>
      <c r="AY5" s="51">
        <v>47</v>
      </c>
      <c r="AZ5" s="51">
        <v>48</v>
      </c>
      <c r="BA5" s="51">
        <v>49</v>
      </c>
      <c r="BB5" s="51">
        <v>50</v>
      </c>
      <c r="BC5" s="51">
        <v>51</v>
      </c>
      <c r="BD5" s="51">
        <v>52</v>
      </c>
      <c r="BE5" s="51">
        <v>53</v>
      </c>
      <c r="BF5" s="51">
        <v>54</v>
      </c>
      <c r="BG5" s="51">
        <v>55</v>
      </c>
      <c r="BH5" s="51">
        <v>56</v>
      </c>
      <c r="BI5" s="51">
        <v>57</v>
      </c>
      <c r="BJ5" s="51">
        <v>58</v>
      </c>
      <c r="BK5" s="51">
        <v>59</v>
      </c>
      <c r="BL5" s="51">
        <v>60</v>
      </c>
      <c r="BM5" s="51">
        <v>61</v>
      </c>
      <c r="BN5" s="51">
        <v>62</v>
      </c>
      <c r="BO5" s="51">
        <v>63</v>
      </c>
      <c r="BP5" s="51">
        <v>64</v>
      </c>
      <c r="BQ5" s="51">
        <v>65</v>
      </c>
      <c r="BR5" s="51">
        <v>66</v>
      </c>
      <c r="BS5" s="51">
        <v>67</v>
      </c>
      <c r="BT5" s="51">
        <v>68</v>
      </c>
      <c r="BU5" s="51">
        <v>69</v>
      </c>
      <c r="BV5" s="51">
        <v>70</v>
      </c>
      <c r="BW5" s="51">
        <v>71</v>
      </c>
      <c r="BX5" s="51">
        <v>72</v>
      </c>
      <c r="BY5" s="51">
        <v>73</v>
      </c>
      <c r="BZ5" s="51">
        <v>74</v>
      </c>
      <c r="CA5" s="51">
        <v>75</v>
      </c>
      <c r="CB5" s="51">
        <v>76</v>
      </c>
      <c r="CC5" s="51">
        <v>77</v>
      </c>
      <c r="CD5" s="51">
        <v>78</v>
      </c>
      <c r="CE5" s="51">
        <v>79</v>
      </c>
      <c r="CF5" s="51">
        <v>80</v>
      </c>
      <c r="CG5" s="51">
        <v>81</v>
      </c>
      <c r="CH5" s="51">
        <v>82</v>
      </c>
      <c r="CI5" s="51">
        <v>83</v>
      </c>
      <c r="CJ5" s="51"/>
      <c r="CK5" s="51">
        <v>84</v>
      </c>
      <c r="CL5" s="51">
        <v>85</v>
      </c>
      <c r="CM5" s="51">
        <v>86</v>
      </c>
      <c r="CN5" s="51">
        <v>87</v>
      </c>
      <c r="CO5" s="51">
        <v>88</v>
      </c>
      <c r="CP5" s="51">
        <v>89</v>
      </c>
      <c r="CQ5" s="51">
        <v>90</v>
      </c>
      <c r="CR5" s="51">
        <v>91</v>
      </c>
      <c r="CS5" s="51">
        <v>92</v>
      </c>
      <c r="CT5" s="51">
        <v>93</v>
      </c>
      <c r="CU5" s="51">
        <v>94</v>
      </c>
      <c r="CV5" s="51"/>
      <c r="CW5" s="51">
        <v>95</v>
      </c>
      <c r="CX5" s="51">
        <v>96</v>
      </c>
      <c r="CY5" s="51"/>
      <c r="CZ5" s="51">
        <v>97</v>
      </c>
      <c r="DA5" s="51">
        <v>98</v>
      </c>
      <c r="DB5" s="51"/>
      <c r="DC5" s="51">
        <v>99</v>
      </c>
      <c r="DD5" s="51">
        <v>100</v>
      </c>
      <c r="DE5" s="51">
        <v>101</v>
      </c>
      <c r="DF5" s="51">
        <v>102</v>
      </c>
      <c r="DG5" s="51">
        <v>103</v>
      </c>
      <c r="DH5" s="51">
        <v>104</v>
      </c>
      <c r="DI5" s="51">
        <v>105</v>
      </c>
      <c r="DJ5" s="51">
        <v>106</v>
      </c>
      <c r="DK5" s="51">
        <v>107</v>
      </c>
      <c r="DL5" s="51"/>
      <c r="DM5" s="51">
        <v>108</v>
      </c>
      <c r="DN5" s="51">
        <v>109</v>
      </c>
      <c r="DO5" s="51">
        <v>110</v>
      </c>
      <c r="DP5" s="51">
        <v>111</v>
      </c>
      <c r="DQ5" s="51">
        <v>112</v>
      </c>
      <c r="DR5" s="51">
        <v>113</v>
      </c>
      <c r="DS5" s="51">
        <v>114</v>
      </c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>
        <v>115</v>
      </c>
      <c r="EE5" s="51">
        <v>116</v>
      </c>
      <c r="EF5" s="51">
        <v>117</v>
      </c>
      <c r="EG5" s="51">
        <v>118</v>
      </c>
      <c r="EH5" s="51">
        <v>119</v>
      </c>
      <c r="EI5" s="51"/>
      <c r="EJ5" s="51">
        <v>120</v>
      </c>
      <c r="EK5" s="51">
        <v>121</v>
      </c>
      <c r="EL5" s="51">
        <v>122</v>
      </c>
      <c r="EM5" s="51">
        <v>123</v>
      </c>
      <c r="EN5" s="51">
        <v>124</v>
      </c>
      <c r="EO5" s="51">
        <v>125</v>
      </c>
      <c r="EP5" s="51">
        <v>126</v>
      </c>
      <c r="EQ5" s="51">
        <v>127</v>
      </c>
    </row>
    <row r="6" spans="1:141" s="96" customFormat="1" ht="36" customHeight="1">
      <c r="A6" s="103"/>
      <c r="B6" s="250" t="s">
        <v>0</v>
      </c>
      <c r="C6" s="251"/>
      <c r="D6" s="251"/>
      <c r="E6" s="251"/>
      <c r="F6" s="251"/>
      <c r="G6" s="251"/>
      <c r="H6" s="251"/>
      <c r="I6" s="258" t="s">
        <v>91</v>
      </c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 t="s">
        <v>146</v>
      </c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 t="s">
        <v>170</v>
      </c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 t="s">
        <v>207</v>
      </c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20" t="s">
        <v>240</v>
      </c>
      <c r="DP6" s="221"/>
      <c r="DQ6" s="231" t="s">
        <v>245</v>
      </c>
      <c r="DR6" s="231" t="s">
        <v>247</v>
      </c>
      <c r="DS6" s="249" t="s">
        <v>249</v>
      </c>
      <c r="DT6" s="225" t="s">
        <v>245</v>
      </c>
      <c r="DU6" s="225" t="s">
        <v>247</v>
      </c>
      <c r="DV6" s="217" t="s">
        <v>249</v>
      </c>
      <c r="DW6" s="217" t="s">
        <v>259</v>
      </c>
      <c r="DX6" s="217" t="s">
        <v>260</v>
      </c>
      <c r="DY6" s="217" t="s">
        <v>261</v>
      </c>
      <c r="DZ6" s="217" t="s">
        <v>262</v>
      </c>
      <c r="EA6" s="248" t="s">
        <v>263</v>
      </c>
      <c r="EB6" s="217" t="s">
        <v>264</v>
      </c>
      <c r="EC6" s="217" t="s">
        <v>265</v>
      </c>
      <c r="ED6" s="110"/>
      <c r="EE6" s="211" t="s">
        <v>260</v>
      </c>
      <c r="EF6" s="211" t="s">
        <v>261</v>
      </c>
      <c r="EG6" s="97"/>
      <c r="EH6" s="218" t="s">
        <v>271</v>
      </c>
      <c r="EI6" s="218" t="s">
        <v>259</v>
      </c>
      <c r="EJ6" s="218" t="s">
        <v>260</v>
      </c>
      <c r="EK6" s="211" t="s">
        <v>296</v>
      </c>
    </row>
    <row r="7" spans="1:141" s="74" customFormat="1" ht="51" customHeight="1" hidden="1">
      <c r="A7" s="104"/>
      <c r="B7" s="252"/>
      <c r="C7" s="253"/>
      <c r="D7" s="253"/>
      <c r="E7" s="253"/>
      <c r="F7" s="253"/>
      <c r="G7" s="253"/>
      <c r="H7" s="254"/>
      <c r="I7" s="241" t="s">
        <v>92</v>
      </c>
      <c r="J7" s="241"/>
      <c r="K7" s="241"/>
      <c r="L7" s="241" t="s">
        <v>97</v>
      </c>
      <c r="M7" s="241"/>
      <c r="N7" s="240" t="s">
        <v>100</v>
      </c>
      <c r="O7" s="240"/>
      <c r="P7" s="240" t="s">
        <v>104</v>
      </c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1"/>
      <c r="AB7" s="241" t="s">
        <v>116</v>
      </c>
      <c r="AC7" s="241"/>
      <c r="AD7" s="241"/>
      <c r="AE7" s="241"/>
      <c r="AF7" s="242" t="s">
        <v>121</v>
      </c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15"/>
      <c r="AZ7" s="241" t="s">
        <v>142</v>
      </c>
      <c r="BA7" s="241" t="s">
        <v>144</v>
      </c>
      <c r="BB7" s="241" t="s">
        <v>147</v>
      </c>
      <c r="BC7" s="241"/>
      <c r="BD7" s="241" t="s">
        <v>150</v>
      </c>
      <c r="BE7" s="241"/>
      <c r="BF7" s="241"/>
      <c r="BG7" s="241"/>
      <c r="BH7" s="241"/>
      <c r="BI7" s="241"/>
      <c r="BJ7" s="241" t="s">
        <v>157</v>
      </c>
      <c r="BK7" s="241"/>
      <c r="BL7" s="241"/>
      <c r="BM7" s="241"/>
      <c r="BN7" s="241"/>
      <c r="BO7" s="241"/>
      <c r="BP7" s="100" t="s">
        <v>164</v>
      </c>
      <c r="BQ7" s="216" t="s">
        <v>166</v>
      </c>
      <c r="BR7" s="216" t="s">
        <v>168</v>
      </c>
      <c r="BS7" s="216" t="s">
        <v>171</v>
      </c>
      <c r="BT7" s="216"/>
      <c r="BU7" s="216"/>
      <c r="BV7" s="216" t="s">
        <v>175</v>
      </c>
      <c r="BW7" s="216"/>
      <c r="BX7" s="216"/>
      <c r="BY7" s="216" t="s">
        <v>179</v>
      </c>
      <c r="BZ7" s="216"/>
      <c r="CA7" s="216" t="s">
        <v>182</v>
      </c>
      <c r="CB7" s="216"/>
      <c r="CC7" s="216"/>
      <c r="CD7" s="216"/>
      <c r="CE7" s="216"/>
      <c r="CF7" s="216"/>
      <c r="CG7" s="101" t="s">
        <v>189</v>
      </c>
      <c r="CH7" s="244" t="s">
        <v>278</v>
      </c>
      <c r="CI7" s="245"/>
      <c r="CJ7" s="246"/>
      <c r="CK7" s="102" t="s">
        <v>194</v>
      </c>
      <c r="CL7" s="241" t="s">
        <v>196</v>
      </c>
      <c r="CM7" s="241"/>
      <c r="CN7" s="100" t="s">
        <v>199</v>
      </c>
      <c r="CO7" s="100" t="s">
        <v>201</v>
      </c>
      <c r="CP7" s="216" t="s">
        <v>203</v>
      </c>
      <c r="CQ7" s="216" t="s">
        <v>205</v>
      </c>
      <c r="CR7" s="237" t="s">
        <v>208</v>
      </c>
      <c r="CS7" s="238"/>
      <c r="CT7" s="238"/>
      <c r="CU7" s="238"/>
      <c r="CV7" s="238"/>
      <c r="CW7" s="238"/>
      <c r="CX7" s="238"/>
      <c r="CY7" s="239"/>
      <c r="CZ7" s="240" t="s">
        <v>217</v>
      </c>
      <c r="DA7" s="240"/>
      <c r="DB7" s="240"/>
      <c r="DC7" s="241"/>
      <c r="DD7" s="100" t="s">
        <v>222</v>
      </c>
      <c r="DE7" s="100" t="s">
        <v>224</v>
      </c>
      <c r="DF7" s="100" t="s">
        <v>226</v>
      </c>
      <c r="DG7" s="100" t="s">
        <v>228</v>
      </c>
      <c r="DH7" s="242" t="s">
        <v>201</v>
      </c>
      <c r="DI7" s="243"/>
      <c r="DJ7" s="244" t="s">
        <v>233</v>
      </c>
      <c r="DK7" s="245"/>
      <c r="DL7" s="246"/>
      <c r="DM7" s="215" t="s">
        <v>236</v>
      </c>
      <c r="DN7" s="216" t="s">
        <v>238</v>
      </c>
      <c r="DO7" s="214" t="s">
        <v>241</v>
      </c>
      <c r="DP7" s="214" t="s">
        <v>243</v>
      </c>
      <c r="DQ7" s="231"/>
      <c r="DR7" s="231"/>
      <c r="DS7" s="249"/>
      <c r="DT7" s="225"/>
      <c r="DU7" s="225"/>
      <c r="DV7" s="217"/>
      <c r="DW7" s="217"/>
      <c r="DX7" s="217"/>
      <c r="DY7" s="217"/>
      <c r="DZ7" s="217"/>
      <c r="EA7" s="248"/>
      <c r="EB7" s="217"/>
      <c r="EC7" s="217"/>
      <c r="ED7" s="111"/>
      <c r="EE7" s="211"/>
      <c r="EF7" s="211"/>
      <c r="EG7" s="73"/>
      <c r="EH7" s="219" t="s">
        <v>270</v>
      </c>
      <c r="EI7" s="219"/>
      <c r="EJ7" s="219"/>
      <c r="EK7" s="211"/>
    </row>
    <row r="8" spans="1:141" s="75" customFormat="1" ht="44.25" customHeight="1">
      <c r="A8" s="105"/>
      <c r="B8" s="252"/>
      <c r="C8" s="253"/>
      <c r="D8" s="253"/>
      <c r="E8" s="253"/>
      <c r="F8" s="253"/>
      <c r="G8" s="253"/>
      <c r="H8" s="254"/>
      <c r="I8" s="234" t="s">
        <v>93</v>
      </c>
      <c r="J8" s="234" t="s">
        <v>95</v>
      </c>
      <c r="K8" s="234" t="s">
        <v>96</v>
      </c>
      <c r="L8" s="234" t="s">
        <v>98</v>
      </c>
      <c r="M8" s="235" t="s">
        <v>99</v>
      </c>
      <c r="N8" s="236" t="s">
        <v>101</v>
      </c>
      <c r="O8" s="236"/>
      <c r="P8" s="232" t="s">
        <v>105</v>
      </c>
      <c r="Q8" s="232"/>
      <c r="R8" s="232"/>
      <c r="S8" s="232"/>
      <c r="T8" s="232" t="s">
        <v>272</v>
      </c>
      <c r="U8" s="232"/>
      <c r="V8" s="232"/>
      <c r="W8" s="232"/>
      <c r="X8" s="232"/>
      <c r="Y8" s="232"/>
      <c r="Z8" s="232"/>
      <c r="AA8" s="226" t="s">
        <v>115</v>
      </c>
      <c r="AB8" s="214" t="s">
        <v>117</v>
      </c>
      <c r="AC8" s="214" t="s">
        <v>118</v>
      </c>
      <c r="AD8" s="214" t="s">
        <v>119</v>
      </c>
      <c r="AE8" s="214" t="s">
        <v>120</v>
      </c>
      <c r="AF8" s="214" t="s">
        <v>122</v>
      </c>
      <c r="AG8" s="214" t="s">
        <v>123</v>
      </c>
      <c r="AH8" s="214" t="s">
        <v>124</v>
      </c>
      <c r="AI8" s="214" t="s">
        <v>125</v>
      </c>
      <c r="AJ8" s="214" t="s">
        <v>126</v>
      </c>
      <c r="AK8" s="214" t="s">
        <v>127</v>
      </c>
      <c r="AL8" s="214" t="s">
        <v>128</v>
      </c>
      <c r="AM8" s="214" t="s">
        <v>129</v>
      </c>
      <c r="AN8" s="214" t="s">
        <v>130</v>
      </c>
      <c r="AO8" s="214" t="s">
        <v>131</v>
      </c>
      <c r="AP8" s="214" t="s">
        <v>132</v>
      </c>
      <c r="AQ8" s="214" t="s">
        <v>133</v>
      </c>
      <c r="AR8" s="214" t="s">
        <v>134</v>
      </c>
      <c r="AS8" s="214" t="s">
        <v>135</v>
      </c>
      <c r="AT8" s="214" t="s">
        <v>136</v>
      </c>
      <c r="AU8" s="214" t="s">
        <v>137</v>
      </c>
      <c r="AV8" s="233" t="s">
        <v>138</v>
      </c>
      <c r="AW8" s="233" t="s">
        <v>139</v>
      </c>
      <c r="AX8" s="233" t="s">
        <v>140</v>
      </c>
      <c r="AY8" s="233" t="s">
        <v>141</v>
      </c>
      <c r="AZ8" s="231"/>
      <c r="BA8" s="231"/>
      <c r="BB8" s="233" t="s">
        <v>148</v>
      </c>
      <c r="BC8" s="233" t="s">
        <v>149</v>
      </c>
      <c r="BD8" s="233" t="s">
        <v>151</v>
      </c>
      <c r="BE8" s="233" t="s">
        <v>152</v>
      </c>
      <c r="BF8" s="233" t="s">
        <v>153</v>
      </c>
      <c r="BG8" s="233" t="s">
        <v>154</v>
      </c>
      <c r="BH8" s="233" t="s">
        <v>155</v>
      </c>
      <c r="BI8" s="233" t="s">
        <v>156</v>
      </c>
      <c r="BJ8" s="233" t="s">
        <v>158</v>
      </c>
      <c r="BK8" s="233" t="s">
        <v>159</v>
      </c>
      <c r="BL8" s="233" t="s">
        <v>160</v>
      </c>
      <c r="BM8" s="233" t="s">
        <v>161</v>
      </c>
      <c r="BN8" s="233" t="s">
        <v>162</v>
      </c>
      <c r="BO8" s="233" t="s">
        <v>163</v>
      </c>
      <c r="BP8" s="233" t="s">
        <v>165</v>
      </c>
      <c r="BQ8" s="214"/>
      <c r="BR8" s="214"/>
      <c r="BS8" s="231" t="s">
        <v>172</v>
      </c>
      <c r="BT8" s="231" t="s">
        <v>173</v>
      </c>
      <c r="BU8" s="231" t="s">
        <v>174</v>
      </c>
      <c r="BV8" s="231" t="s">
        <v>176</v>
      </c>
      <c r="BW8" s="231" t="s">
        <v>177</v>
      </c>
      <c r="BX8" s="231" t="s">
        <v>178</v>
      </c>
      <c r="BY8" s="231" t="s">
        <v>180</v>
      </c>
      <c r="BZ8" s="231" t="s">
        <v>181</v>
      </c>
      <c r="CA8" s="231" t="s">
        <v>183</v>
      </c>
      <c r="CB8" s="231" t="s">
        <v>184</v>
      </c>
      <c r="CC8" s="231" t="s">
        <v>185</v>
      </c>
      <c r="CD8" s="231" t="s">
        <v>186</v>
      </c>
      <c r="CE8" s="231" t="s">
        <v>187</v>
      </c>
      <c r="CF8" s="231" t="s">
        <v>188</v>
      </c>
      <c r="CG8" s="231" t="s">
        <v>190</v>
      </c>
      <c r="CH8" s="216" t="s">
        <v>192</v>
      </c>
      <c r="CI8" s="227" t="s">
        <v>193</v>
      </c>
      <c r="CJ8" s="229" t="s">
        <v>256</v>
      </c>
      <c r="CK8" s="224" t="s">
        <v>195</v>
      </c>
      <c r="CL8" s="224" t="s">
        <v>197</v>
      </c>
      <c r="CM8" s="224" t="s">
        <v>198</v>
      </c>
      <c r="CN8" s="224" t="s">
        <v>200</v>
      </c>
      <c r="CO8" s="224" t="s">
        <v>202</v>
      </c>
      <c r="CP8" s="214"/>
      <c r="CQ8" s="247"/>
      <c r="CR8" s="232" t="s">
        <v>273</v>
      </c>
      <c r="CS8" s="232"/>
      <c r="CT8" s="232"/>
      <c r="CU8" s="232"/>
      <c r="CV8" s="232"/>
      <c r="CW8" s="232" t="s">
        <v>274</v>
      </c>
      <c r="CX8" s="232"/>
      <c r="CY8" s="232"/>
      <c r="CZ8" s="232" t="s">
        <v>274</v>
      </c>
      <c r="DA8" s="232"/>
      <c r="DB8" s="232"/>
      <c r="DC8" s="226" t="s">
        <v>221</v>
      </c>
      <c r="DD8" s="214" t="s">
        <v>223</v>
      </c>
      <c r="DE8" s="214" t="s">
        <v>225</v>
      </c>
      <c r="DF8" s="214" t="s">
        <v>227</v>
      </c>
      <c r="DG8" s="214" t="s">
        <v>229</v>
      </c>
      <c r="DH8" s="214" t="s">
        <v>231</v>
      </c>
      <c r="DI8" s="214" t="s">
        <v>232</v>
      </c>
      <c r="DJ8" s="216" t="s">
        <v>234</v>
      </c>
      <c r="DK8" s="216" t="s">
        <v>235</v>
      </c>
      <c r="DL8" s="212" t="s">
        <v>256</v>
      </c>
      <c r="DM8" s="214"/>
      <c r="DN8" s="214"/>
      <c r="DO8" s="214"/>
      <c r="DP8" s="214"/>
      <c r="DQ8" s="231"/>
      <c r="DR8" s="231"/>
      <c r="DS8" s="249"/>
      <c r="DT8" s="225"/>
      <c r="DU8" s="225"/>
      <c r="DV8" s="217"/>
      <c r="DW8" s="217"/>
      <c r="DX8" s="217"/>
      <c r="DY8" s="217"/>
      <c r="DZ8" s="217"/>
      <c r="EA8" s="248"/>
      <c r="EB8" s="217"/>
      <c r="EC8" s="217"/>
      <c r="ED8" s="111"/>
      <c r="EE8" s="211"/>
      <c r="EF8" s="211"/>
      <c r="EG8" s="73"/>
      <c r="EH8" s="219"/>
      <c r="EI8" s="219"/>
      <c r="EJ8" s="219"/>
      <c r="EK8" s="211"/>
    </row>
    <row r="9" spans="1:141" s="72" customFormat="1" ht="65.25" customHeight="1">
      <c r="A9" s="106"/>
      <c r="B9" s="255"/>
      <c r="C9" s="256"/>
      <c r="D9" s="256"/>
      <c r="E9" s="256"/>
      <c r="F9" s="256"/>
      <c r="G9" s="256"/>
      <c r="H9" s="257"/>
      <c r="I9" s="234"/>
      <c r="J9" s="234"/>
      <c r="K9" s="234"/>
      <c r="L9" s="234"/>
      <c r="M9" s="234"/>
      <c r="N9" s="76" t="s">
        <v>102</v>
      </c>
      <c r="O9" s="76" t="s">
        <v>103</v>
      </c>
      <c r="P9" s="76" t="s">
        <v>106</v>
      </c>
      <c r="Q9" s="77" t="s">
        <v>107</v>
      </c>
      <c r="R9" s="76" t="s">
        <v>108</v>
      </c>
      <c r="S9" s="78" t="s">
        <v>256</v>
      </c>
      <c r="T9" s="76" t="s">
        <v>110</v>
      </c>
      <c r="U9" s="76" t="s">
        <v>111</v>
      </c>
      <c r="V9" s="79" t="s">
        <v>112</v>
      </c>
      <c r="W9" s="79" t="s">
        <v>113</v>
      </c>
      <c r="X9" s="79" t="s">
        <v>114</v>
      </c>
      <c r="Y9" s="80" t="s">
        <v>257</v>
      </c>
      <c r="Z9" s="80" t="s">
        <v>258</v>
      </c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33"/>
      <c r="AW9" s="233"/>
      <c r="AX9" s="233"/>
      <c r="AY9" s="233"/>
      <c r="AZ9" s="231"/>
      <c r="BA9" s="231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14"/>
      <c r="BR9" s="214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14"/>
      <c r="CI9" s="228"/>
      <c r="CJ9" s="230"/>
      <c r="CK9" s="224"/>
      <c r="CL9" s="224"/>
      <c r="CM9" s="224"/>
      <c r="CN9" s="224"/>
      <c r="CO9" s="224"/>
      <c r="CP9" s="214"/>
      <c r="CQ9" s="214"/>
      <c r="CR9" s="81" t="s">
        <v>210</v>
      </c>
      <c r="CS9" s="81" t="s">
        <v>211</v>
      </c>
      <c r="CT9" s="81" t="s">
        <v>212</v>
      </c>
      <c r="CU9" s="82" t="s">
        <v>213</v>
      </c>
      <c r="CV9" s="80" t="s">
        <v>256</v>
      </c>
      <c r="CW9" s="83" t="s">
        <v>215</v>
      </c>
      <c r="CX9" s="107" t="s">
        <v>216</v>
      </c>
      <c r="CY9" s="80" t="s">
        <v>256</v>
      </c>
      <c r="CZ9" s="81" t="s">
        <v>219</v>
      </c>
      <c r="DA9" s="81" t="s">
        <v>220</v>
      </c>
      <c r="DB9" s="80" t="s">
        <v>256</v>
      </c>
      <c r="DC9" s="214"/>
      <c r="DD9" s="214"/>
      <c r="DE9" s="214"/>
      <c r="DF9" s="214"/>
      <c r="DG9" s="214"/>
      <c r="DH9" s="214"/>
      <c r="DI9" s="214"/>
      <c r="DJ9" s="214"/>
      <c r="DK9" s="214"/>
      <c r="DL9" s="213"/>
      <c r="DM9" s="214"/>
      <c r="DN9" s="214"/>
      <c r="DO9" s="214"/>
      <c r="DP9" s="214"/>
      <c r="DQ9" s="231"/>
      <c r="DR9" s="231"/>
      <c r="DS9" s="249"/>
      <c r="DT9" s="225"/>
      <c r="DU9" s="225"/>
      <c r="DV9" s="217"/>
      <c r="DW9" s="217"/>
      <c r="DX9" s="112"/>
      <c r="DY9" s="112"/>
      <c r="DZ9" s="112"/>
      <c r="EA9" s="112"/>
      <c r="EB9" s="112"/>
      <c r="EC9" s="112"/>
      <c r="ED9" s="111"/>
      <c r="EE9" s="211"/>
      <c r="EF9" s="211"/>
      <c r="EG9" s="73"/>
      <c r="EK9" s="211"/>
    </row>
    <row r="10" spans="1:141" s="84" customFormat="1" ht="30" customHeight="1" hidden="1">
      <c r="A10" s="222" t="s">
        <v>279</v>
      </c>
      <c r="B10" s="115"/>
      <c r="C10" s="116"/>
      <c r="D10" s="117"/>
      <c r="E10" s="115"/>
      <c r="F10" s="85" t="s">
        <v>50</v>
      </c>
      <c r="G10" s="85" t="s">
        <v>84</v>
      </c>
      <c r="H10" s="85" t="s">
        <v>88</v>
      </c>
      <c r="I10" s="85">
        <v>2</v>
      </c>
      <c r="J10" s="85">
        <v>2</v>
      </c>
      <c r="K10" s="85">
        <v>2</v>
      </c>
      <c r="L10" s="85">
        <v>3</v>
      </c>
      <c r="M10" s="85">
        <v>3</v>
      </c>
      <c r="N10" s="85">
        <v>3</v>
      </c>
      <c r="O10" s="85">
        <v>2</v>
      </c>
      <c r="P10" s="85"/>
      <c r="Q10" s="85"/>
      <c r="R10" s="85"/>
      <c r="S10" s="86">
        <v>2</v>
      </c>
      <c r="T10" s="85"/>
      <c r="U10" s="85"/>
      <c r="V10" s="85"/>
      <c r="W10" s="85"/>
      <c r="X10" s="85"/>
      <c r="Y10" s="87">
        <v>2</v>
      </c>
      <c r="Z10" s="87">
        <v>2</v>
      </c>
      <c r="AA10" s="85">
        <v>2</v>
      </c>
      <c r="AB10" s="85">
        <v>3</v>
      </c>
      <c r="AC10" s="85">
        <v>2</v>
      </c>
      <c r="AD10" s="85">
        <v>3</v>
      </c>
      <c r="AE10" s="85">
        <v>2</v>
      </c>
      <c r="AF10" s="85">
        <v>1</v>
      </c>
      <c r="AG10" s="85">
        <v>1</v>
      </c>
      <c r="AH10" s="85">
        <v>1</v>
      </c>
      <c r="AI10" s="85">
        <v>1</v>
      </c>
      <c r="AJ10" s="85">
        <v>1</v>
      </c>
      <c r="AK10" s="85">
        <v>1</v>
      </c>
      <c r="AL10" s="85">
        <v>1</v>
      </c>
      <c r="AM10" s="85">
        <v>1</v>
      </c>
      <c r="AN10" s="85">
        <v>1</v>
      </c>
      <c r="AO10" s="85">
        <v>1</v>
      </c>
      <c r="AP10" s="85">
        <v>1</v>
      </c>
      <c r="AQ10" s="85">
        <v>1</v>
      </c>
      <c r="AR10" s="85">
        <v>1</v>
      </c>
      <c r="AS10" s="85">
        <v>1</v>
      </c>
      <c r="AT10" s="85">
        <v>1</v>
      </c>
      <c r="AU10" s="85">
        <v>1</v>
      </c>
      <c r="AV10" s="85"/>
      <c r="AW10" s="85"/>
      <c r="AX10" s="85"/>
      <c r="AY10" s="85"/>
      <c r="AZ10" s="85" t="s">
        <v>143</v>
      </c>
      <c r="BA10" s="85" t="s">
        <v>143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5" t="s">
        <v>143</v>
      </c>
      <c r="BR10" s="85" t="s">
        <v>143</v>
      </c>
      <c r="BS10" s="85">
        <v>3</v>
      </c>
      <c r="BT10" s="85">
        <v>3</v>
      </c>
      <c r="BU10" s="85">
        <v>2</v>
      </c>
      <c r="BV10" s="85">
        <v>3</v>
      </c>
      <c r="BW10" s="85">
        <v>3</v>
      </c>
      <c r="BX10" s="85">
        <v>2</v>
      </c>
      <c r="BY10" s="85">
        <v>2</v>
      </c>
      <c r="BZ10" s="85">
        <v>3</v>
      </c>
      <c r="CA10" s="85">
        <v>3</v>
      </c>
      <c r="CB10" s="85">
        <v>3</v>
      </c>
      <c r="CC10" s="85">
        <v>2</v>
      </c>
      <c r="CD10" s="85">
        <v>2</v>
      </c>
      <c r="CE10" s="85">
        <v>3</v>
      </c>
      <c r="CF10" s="85">
        <v>3</v>
      </c>
      <c r="CG10" s="85">
        <v>3</v>
      </c>
      <c r="CH10" s="85"/>
      <c r="CI10" s="85"/>
      <c r="CJ10" s="86">
        <v>3</v>
      </c>
      <c r="CK10" s="85">
        <v>3</v>
      </c>
      <c r="CL10" s="85">
        <v>2</v>
      </c>
      <c r="CM10" s="85">
        <v>3</v>
      </c>
      <c r="CN10" s="85">
        <v>3</v>
      </c>
      <c r="CO10" s="85">
        <v>1</v>
      </c>
      <c r="CP10" s="85" t="s">
        <v>143</v>
      </c>
      <c r="CQ10" s="85" t="s">
        <v>143</v>
      </c>
      <c r="CR10" s="89"/>
      <c r="CS10" s="89"/>
      <c r="CT10" s="89"/>
      <c r="CU10" s="89"/>
      <c r="CV10" s="90">
        <v>2</v>
      </c>
      <c r="CW10" s="89"/>
      <c r="CX10" s="89"/>
      <c r="CY10" s="90">
        <v>2</v>
      </c>
      <c r="CZ10" s="85"/>
      <c r="DA10" s="85"/>
      <c r="DB10" s="90">
        <v>3</v>
      </c>
      <c r="DC10" s="85">
        <v>3</v>
      </c>
      <c r="DD10" s="85">
        <v>3</v>
      </c>
      <c r="DE10" s="85">
        <v>2</v>
      </c>
      <c r="DF10" s="85">
        <v>3</v>
      </c>
      <c r="DG10" s="85">
        <v>3</v>
      </c>
      <c r="DH10" s="85">
        <v>1</v>
      </c>
      <c r="DI10" s="85">
        <v>1</v>
      </c>
      <c r="DJ10" s="85"/>
      <c r="DK10" s="85"/>
      <c r="DL10" s="90">
        <v>5</v>
      </c>
      <c r="DM10" s="85" t="s">
        <v>143</v>
      </c>
      <c r="DN10" s="85" t="s">
        <v>143</v>
      </c>
      <c r="DO10" s="85" t="s">
        <v>143</v>
      </c>
      <c r="DP10" s="85" t="s">
        <v>143</v>
      </c>
      <c r="DQ10" s="85" t="s">
        <v>143</v>
      </c>
      <c r="DR10" s="85" t="s">
        <v>143</v>
      </c>
      <c r="DS10" s="85" t="s">
        <v>143</v>
      </c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 t="s">
        <v>252</v>
      </c>
      <c r="EE10" s="99"/>
      <c r="EF10" s="99"/>
      <c r="EG10" s="85" t="s">
        <v>255</v>
      </c>
      <c r="EK10" s="99"/>
    </row>
    <row r="11" spans="1:141" s="91" customFormat="1" ht="35.25" customHeight="1">
      <c r="A11" s="223"/>
      <c r="B11" s="114" t="s">
        <v>1</v>
      </c>
      <c r="C11" s="118" t="s">
        <v>2</v>
      </c>
      <c r="D11" s="119" t="s">
        <v>13</v>
      </c>
      <c r="E11" s="114" t="s">
        <v>33</v>
      </c>
      <c r="F11" s="92" t="s">
        <v>50</v>
      </c>
      <c r="G11" s="92" t="s">
        <v>84</v>
      </c>
      <c r="H11" s="92" t="s">
        <v>88</v>
      </c>
      <c r="I11" s="92">
        <v>2</v>
      </c>
      <c r="J11" s="92">
        <v>2</v>
      </c>
      <c r="K11" s="92">
        <v>2</v>
      </c>
      <c r="L11" s="92">
        <v>3</v>
      </c>
      <c r="M11" s="92">
        <v>3</v>
      </c>
      <c r="N11" s="92">
        <v>3</v>
      </c>
      <c r="O11" s="92">
        <v>2</v>
      </c>
      <c r="P11" s="92">
        <v>2</v>
      </c>
      <c r="Q11" s="92">
        <v>2</v>
      </c>
      <c r="R11" s="92">
        <v>2</v>
      </c>
      <c r="S11" s="92"/>
      <c r="T11" s="92">
        <v>2</v>
      </c>
      <c r="U11" s="92">
        <v>2</v>
      </c>
      <c r="V11" s="92">
        <v>2</v>
      </c>
      <c r="W11" s="92">
        <v>2</v>
      </c>
      <c r="X11" s="92">
        <v>2</v>
      </c>
      <c r="Y11" s="92"/>
      <c r="Z11" s="92"/>
      <c r="AA11" s="92">
        <v>2</v>
      </c>
      <c r="AB11" s="92">
        <v>3</v>
      </c>
      <c r="AC11" s="92">
        <v>2</v>
      </c>
      <c r="AD11" s="92">
        <v>3</v>
      </c>
      <c r="AE11" s="92">
        <v>2</v>
      </c>
      <c r="AF11" s="92">
        <v>1</v>
      </c>
      <c r="AG11" s="92">
        <v>1</v>
      </c>
      <c r="AH11" s="92">
        <v>1</v>
      </c>
      <c r="AI11" s="92">
        <v>1</v>
      </c>
      <c r="AJ11" s="92">
        <v>1</v>
      </c>
      <c r="AK11" s="92">
        <v>1</v>
      </c>
      <c r="AL11" s="92">
        <v>1</v>
      </c>
      <c r="AM11" s="92">
        <v>1</v>
      </c>
      <c r="AN11" s="92">
        <v>1</v>
      </c>
      <c r="AO11" s="92">
        <v>1</v>
      </c>
      <c r="AP11" s="92">
        <v>1</v>
      </c>
      <c r="AQ11" s="92">
        <v>1</v>
      </c>
      <c r="AR11" s="92">
        <v>1</v>
      </c>
      <c r="AS11" s="92">
        <v>1</v>
      </c>
      <c r="AT11" s="92">
        <v>1</v>
      </c>
      <c r="AU11" s="92">
        <v>1</v>
      </c>
      <c r="AV11" s="92"/>
      <c r="AW11" s="92"/>
      <c r="AX11" s="92"/>
      <c r="AY11" s="92"/>
      <c r="AZ11" s="92" t="s">
        <v>143</v>
      </c>
      <c r="BA11" s="92" t="s">
        <v>143</v>
      </c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 t="s">
        <v>143</v>
      </c>
      <c r="BR11" s="92" t="s">
        <v>143</v>
      </c>
      <c r="BS11" s="92">
        <v>3</v>
      </c>
      <c r="BT11" s="92">
        <v>3</v>
      </c>
      <c r="BU11" s="92">
        <v>2</v>
      </c>
      <c r="BV11" s="92">
        <v>3</v>
      </c>
      <c r="BW11" s="92">
        <v>3</v>
      </c>
      <c r="BX11" s="92">
        <v>2</v>
      </c>
      <c r="BY11" s="92">
        <v>2</v>
      </c>
      <c r="BZ11" s="92">
        <v>3</v>
      </c>
      <c r="CA11" s="92">
        <v>3</v>
      </c>
      <c r="CB11" s="92">
        <v>3</v>
      </c>
      <c r="CC11" s="92">
        <v>2</v>
      </c>
      <c r="CD11" s="92">
        <v>2</v>
      </c>
      <c r="CE11" s="92">
        <v>3</v>
      </c>
      <c r="CF11" s="92">
        <v>3</v>
      </c>
      <c r="CG11" s="92">
        <v>3</v>
      </c>
      <c r="CH11" s="92">
        <v>3</v>
      </c>
      <c r="CI11" s="92">
        <v>3</v>
      </c>
      <c r="CJ11" s="92">
        <v>3</v>
      </c>
      <c r="CK11" s="92">
        <v>3</v>
      </c>
      <c r="CL11" s="92">
        <v>2</v>
      </c>
      <c r="CM11" s="92">
        <v>3</v>
      </c>
      <c r="CN11" s="92">
        <v>3</v>
      </c>
      <c r="CO11" s="92">
        <v>1</v>
      </c>
      <c r="CP11" s="92" t="s">
        <v>143</v>
      </c>
      <c r="CQ11" s="92" t="s">
        <v>143</v>
      </c>
      <c r="CR11" s="92">
        <v>2</v>
      </c>
      <c r="CS11" s="92">
        <v>2</v>
      </c>
      <c r="CT11" s="92">
        <v>2</v>
      </c>
      <c r="CU11" s="92">
        <v>3</v>
      </c>
      <c r="CV11" s="92">
        <v>2</v>
      </c>
      <c r="CW11" s="92">
        <v>3</v>
      </c>
      <c r="CX11" s="92">
        <v>2</v>
      </c>
      <c r="CY11" s="92">
        <v>2</v>
      </c>
      <c r="CZ11" s="93">
        <v>2</v>
      </c>
      <c r="DA11" s="93">
        <v>3</v>
      </c>
      <c r="DB11" s="92">
        <v>3</v>
      </c>
      <c r="DC11" s="92">
        <v>3</v>
      </c>
      <c r="DD11" s="92">
        <v>3</v>
      </c>
      <c r="DE11" s="92">
        <v>2</v>
      </c>
      <c r="DF11" s="92">
        <v>3</v>
      </c>
      <c r="DG11" s="92">
        <v>3</v>
      </c>
      <c r="DH11" s="92">
        <v>1</v>
      </c>
      <c r="DI11" s="92">
        <v>1</v>
      </c>
      <c r="DJ11" s="92">
        <v>5</v>
      </c>
      <c r="DK11" s="92">
        <v>5</v>
      </c>
      <c r="DL11" s="92"/>
      <c r="DM11" s="92" t="s">
        <v>143</v>
      </c>
      <c r="DN11" s="92" t="s">
        <v>143</v>
      </c>
      <c r="DO11" s="92" t="s">
        <v>143</v>
      </c>
      <c r="DP11" s="92" t="s">
        <v>143</v>
      </c>
      <c r="DQ11" s="92" t="s">
        <v>143</v>
      </c>
      <c r="DR11" s="92" t="s">
        <v>143</v>
      </c>
      <c r="DS11" s="92" t="s">
        <v>143</v>
      </c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 t="s">
        <v>252</v>
      </c>
      <c r="EE11" s="92"/>
      <c r="EF11" s="92"/>
      <c r="EG11" s="92" t="s">
        <v>255</v>
      </c>
      <c r="EK11" s="92"/>
    </row>
    <row r="12" spans="1:141" s="136" customFormat="1" ht="35.25" customHeight="1">
      <c r="A12" s="146"/>
      <c r="B12" s="146"/>
      <c r="C12" s="147" t="s">
        <v>292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K12" s="146"/>
    </row>
    <row r="13" spans="1:141" s="59" customFormat="1" ht="27.75" customHeight="1">
      <c r="A13" s="145">
        <v>1</v>
      </c>
      <c r="B13" s="151">
        <v>161325617</v>
      </c>
      <c r="C13" s="113" t="s">
        <v>6</v>
      </c>
      <c r="D13" s="144" t="s">
        <v>30</v>
      </c>
      <c r="E13" s="113" t="s">
        <v>28</v>
      </c>
      <c r="F13" s="120" t="s">
        <v>61</v>
      </c>
      <c r="G13" s="120" t="s">
        <v>85</v>
      </c>
      <c r="H13" s="120" t="s">
        <v>90</v>
      </c>
      <c r="I13" s="121" t="s">
        <v>94</v>
      </c>
      <c r="J13" s="121" t="s">
        <v>94</v>
      </c>
      <c r="K13" s="121">
        <v>8.4</v>
      </c>
      <c r="L13" s="121" t="s">
        <v>94</v>
      </c>
      <c r="M13" s="121" t="s">
        <v>94</v>
      </c>
      <c r="N13" s="121" t="s">
        <v>94</v>
      </c>
      <c r="O13" s="121">
        <v>7.5</v>
      </c>
      <c r="P13" s="121">
        <v>0</v>
      </c>
      <c r="Q13" s="121" t="s">
        <v>94</v>
      </c>
      <c r="R13" s="121">
        <v>0</v>
      </c>
      <c r="S13" s="122" t="s">
        <v>94</v>
      </c>
      <c r="T13" s="121">
        <v>0</v>
      </c>
      <c r="U13" s="121">
        <v>0</v>
      </c>
      <c r="V13" s="148">
        <v>8.5</v>
      </c>
      <c r="W13" s="121">
        <v>8.4</v>
      </c>
      <c r="X13" s="121">
        <v>0</v>
      </c>
      <c r="Y13" s="123">
        <v>8.5</v>
      </c>
      <c r="Z13" s="123">
        <v>8.4</v>
      </c>
      <c r="AA13" s="121" t="s">
        <v>94</v>
      </c>
      <c r="AB13" s="121" t="s">
        <v>94</v>
      </c>
      <c r="AC13" s="121" t="s">
        <v>94</v>
      </c>
      <c r="AD13" s="121">
        <v>7.5</v>
      </c>
      <c r="AE13" s="121" t="s">
        <v>94</v>
      </c>
      <c r="AF13" s="121" t="s">
        <v>94</v>
      </c>
      <c r="AG13" s="121" t="s">
        <v>94</v>
      </c>
      <c r="AH13" s="121" t="s">
        <v>94</v>
      </c>
      <c r="AI13" s="121" t="s">
        <v>94</v>
      </c>
      <c r="AJ13" s="121" t="s">
        <v>94</v>
      </c>
      <c r="AK13" s="121" t="s">
        <v>94</v>
      </c>
      <c r="AL13" s="121" t="s">
        <v>94</v>
      </c>
      <c r="AM13" s="121" t="s">
        <v>94</v>
      </c>
      <c r="AN13" s="121">
        <v>8.4</v>
      </c>
      <c r="AO13" s="121">
        <v>9.1</v>
      </c>
      <c r="AP13" s="121">
        <v>9.5</v>
      </c>
      <c r="AQ13" s="121">
        <v>8.5</v>
      </c>
      <c r="AR13" s="121">
        <v>9</v>
      </c>
      <c r="AS13" s="121">
        <v>8.4</v>
      </c>
      <c r="AT13" s="121">
        <v>9.3</v>
      </c>
      <c r="AU13" s="121">
        <v>9.3</v>
      </c>
      <c r="AV13" s="121">
        <v>0</v>
      </c>
      <c r="AW13" s="121">
        <v>0</v>
      </c>
      <c r="AX13" s="121">
        <v>0</v>
      </c>
      <c r="AY13" s="121">
        <v>0</v>
      </c>
      <c r="AZ13" s="124">
        <v>51</v>
      </c>
      <c r="BA13" s="124">
        <v>0</v>
      </c>
      <c r="BB13" s="121" t="s">
        <v>94</v>
      </c>
      <c r="BC13" s="121" t="s">
        <v>94</v>
      </c>
      <c r="BD13" s="121" t="s">
        <v>94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7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7.7</v>
      </c>
      <c r="BQ13" s="124">
        <v>5</v>
      </c>
      <c r="BR13" s="124">
        <v>0</v>
      </c>
      <c r="BS13" s="121" t="s">
        <v>94</v>
      </c>
      <c r="BT13" s="121" t="s">
        <v>94</v>
      </c>
      <c r="BU13" s="121">
        <v>6.8</v>
      </c>
      <c r="BV13" s="121">
        <v>8.1</v>
      </c>
      <c r="BW13" s="121" t="s">
        <v>94</v>
      </c>
      <c r="BX13" s="121">
        <v>8.5</v>
      </c>
      <c r="BY13" s="121" t="s">
        <v>94</v>
      </c>
      <c r="BZ13" s="121">
        <v>7.7</v>
      </c>
      <c r="CA13" s="121" t="s">
        <v>94</v>
      </c>
      <c r="CB13" s="121" t="s">
        <v>94</v>
      </c>
      <c r="CC13" s="121" t="s">
        <v>94</v>
      </c>
      <c r="CD13" s="121" t="s">
        <v>94</v>
      </c>
      <c r="CE13" s="121">
        <v>7.8</v>
      </c>
      <c r="CF13" s="121" t="s">
        <v>94</v>
      </c>
      <c r="CG13" s="121">
        <v>7.8</v>
      </c>
      <c r="CH13" s="121">
        <v>0</v>
      </c>
      <c r="CI13" s="148" t="s">
        <v>94</v>
      </c>
      <c r="CJ13" s="122" t="s">
        <v>94</v>
      </c>
      <c r="CK13" s="121" t="s">
        <v>94</v>
      </c>
      <c r="CL13" s="121" t="s">
        <v>94</v>
      </c>
      <c r="CM13" s="121" t="s">
        <v>94</v>
      </c>
      <c r="CN13" s="121">
        <v>6.3</v>
      </c>
      <c r="CO13" s="121">
        <v>9</v>
      </c>
      <c r="CP13" s="124">
        <v>55</v>
      </c>
      <c r="CQ13" s="124">
        <v>0</v>
      </c>
      <c r="CR13" s="121">
        <v>0</v>
      </c>
      <c r="CS13" s="121">
        <v>0</v>
      </c>
      <c r="CT13" s="121" t="s">
        <v>94</v>
      </c>
      <c r="CU13" s="121">
        <v>0</v>
      </c>
      <c r="CV13" s="122" t="s">
        <v>94</v>
      </c>
      <c r="CW13" s="121" t="s">
        <v>94</v>
      </c>
      <c r="CX13" s="121" t="s">
        <v>94</v>
      </c>
      <c r="CY13" s="122" t="s">
        <v>94</v>
      </c>
      <c r="CZ13" s="121">
        <v>0</v>
      </c>
      <c r="DA13" s="121" t="s">
        <v>94</v>
      </c>
      <c r="DB13" s="122" t="s">
        <v>94</v>
      </c>
      <c r="DC13" s="121">
        <v>8.6</v>
      </c>
      <c r="DD13" s="121">
        <v>8.3</v>
      </c>
      <c r="DE13" s="121" t="s">
        <v>94</v>
      </c>
      <c r="DF13" s="121" t="s">
        <v>94</v>
      </c>
      <c r="DG13" s="121" t="s">
        <v>94</v>
      </c>
      <c r="DH13" s="121">
        <v>8.5</v>
      </c>
      <c r="DI13" s="121">
        <v>7.4</v>
      </c>
      <c r="DJ13" s="121">
        <v>0</v>
      </c>
      <c r="DK13" s="121">
        <v>0</v>
      </c>
      <c r="DL13" s="123">
        <v>0</v>
      </c>
      <c r="DM13" s="124">
        <v>26</v>
      </c>
      <c r="DN13" s="124">
        <v>5</v>
      </c>
      <c r="DO13" s="124">
        <v>0</v>
      </c>
      <c r="DP13" s="124">
        <v>5</v>
      </c>
      <c r="DQ13" s="124">
        <v>137</v>
      </c>
      <c r="DR13" s="124">
        <v>5</v>
      </c>
      <c r="DS13" s="124">
        <v>138</v>
      </c>
      <c r="DT13" s="125">
        <v>132</v>
      </c>
      <c r="DU13" s="126">
        <v>0</v>
      </c>
      <c r="DV13" s="127">
        <v>133</v>
      </c>
      <c r="DW13" s="127">
        <v>132</v>
      </c>
      <c r="DX13" s="128">
        <v>2.98</v>
      </c>
      <c r="DY13" s="129"/>
      <c r="DZ13" s="130">
        <v>0</v>
      </c>
      <c r="EA13" s="129"/>
      <c r="EB13" s="129"/>
      <c r="EC13" s="128">
        <v>2.87</v>
      </c>
      <c r="ED13" s="131">
        <v>49</v>
      </c>
      <c r="EE13" s="132">
        <v>8.06</v>
      </c>
      <c r="EF13" s="132">
        <v>3.53</v>
      </c>
      <c r="EG13" s="57">
        <v>0</v>
      </c>
      <c r="EH13" s="52">
        <v>87</v>
      </c>
      <c r="EI13" s="52">
        <v>136</v>
      </c>
      <c r="EJ13" s="58">
        <v>7.73</v>
      </c>
      <c r="EK13" s="132" t="s">
        <v>297</v>
      </c>
    </row>
    <row r="14" spans="1:141" s="59" customFormat="1" ht="27.75" customHeight="1">
      <c r="A14" s="135">
        <v>2</v>
      </c>
      <c r="B14" s="152">
        <v>161327220</v>
      </c>
      <c r="C14" s="94" t="s">
        <v>6</v>
      </c>
      <c r="D14" s="94" t="s">
        <v>17</v>
      </c>
      <c r="E14" s="94" t="s">
        <v>34</v>
      </c>
      <c r="F14" s="53" t="s">
        <v>51</v>
      </c>
      <c r="G14" s="53" t="s">
        <v>85</v>
      </c>
      <c r="H14" s="53" t="s">
        <v>89</v>
      </c>
      <c r="I14" s="68" t="s">
        <v>94</v>
      </c>
      <c r="J14" s="68" t="s">
        <v>94</v>
      </c>
      <c r="K14" s="68">
        <v>8.6</v>
      </c>
      <c r="L14" s="68" t="s">
        <v>94</v>
      </c>
      <c r="M14" s="68" t="s">
        <v>94</v>
      </c>
      <c r="N14" s="68" t="s">
        <v>94</v>
      </c>
      <c r="O14" s="68">
        <v>6.7</v>
      </c>
      <c r="P14" s="68">
        <v>0</v>
      </c>
      <c r="Q14" s="68" t="s">
        <v>94</v>
      </c>
      <c r="R14" s="68">
        <v>0</v>
      </c>
      <c r="S14" s="69" t="s">
        <v>94</v>
      </c>
      <c r="T14" s="68">
        <v>0</v>
      </c>
      <c r="U14" s="68">
        <v>0</v>
      </c>
      <c r="V14" s="149">
        <v>0</v>
      </c>
      <c r="W14" s="68">
        <v>8.7</v>
      </c>
      <c r="X14" s="68">
        <v>8.3</v>
      </c>
      <c r="Y14" s="70">
        <v>8.7</v>
      </c>
      <c r="Z14" s="70">
        <v>8.3</v>
      </c>
      <c r="AA14" s="68" t="s">
        <v>94</v>
      </c>
      <c r="AB14" s="68" t="s">
        <v>94</v>
      </c>
      <c r="AC14" s="68" t="s">
        <v>94</v>
      </c>
      <c r="AD14" s="68">
        <v>7.8</v>
      </c>
      <c r="AE14" s="68" t="s">
        <v>94</v>
      </c>
      <c r="AF14" s="68" t="s">
        <v>94</v>
      </c>
      <c r="AG14" s="68" t="s">
        <v>94</v>
      </c>
      <c r="AH14" s="68" t="s">
        <v>94</v>
      </c>
      <c r="AI14" s="68" t="s">
        <v>94</v>
      </c>
      <c r="AJ14" s="68" t="s">
        <v>94</v>
      </c>
      <c r="AK14" s="68" t="s">
        <v>94</v>
      </c>
      <c r="AL14" s="68" t="s">
        <v>94</v>
      </c>
      <c r="AM14" s="68" t="s">
        <v>94</v>
      </c>
      <c r="AN14" s="68">
        <v>8.1</v>
      </c>
      <c r="AO14" s="68">
        <v>9.2</v>
      </c>
      <c r="AP14" s="68">
        <v>7.8</v>
      </c>
      <c r="AQ14" s="68">
        <v>7.9</v>
      </c>
      <c r="AR14" s="68">
        <v>9.1</v>
      </c>
      <c r="AS14" s="68">
        <v>8.5</v>
      </c>
      <c r="AT14" s="68">
        <v>9.3</v>
      </c>
      <c r="AU14" s="68">
        <v>9.2</v>
      </c>
      <c r="AV14" s="68">
        <v>0</v>
      </c>
      <c r="AW14" s="68">
        <v>0</v>
      </c>
      <c r="AX14" s="68">
        <v>0</v>
      </c>
      <c r="AY14" s="68">
        <v>0</v>
      </c>
      <c r="AZ14" s="71">
        <v>51</v>
      </c>
      <c r="BA14" s="71">
        <v>0</v>
      </c>
      <c r="BB14" s="68" t="s">
        <v>94</v>
      </c>
      <c r="BC14" s="68" t="s">
        <v>94</v>
      </c>
      <c r="BD14" s="68" t="s">
        <v>94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8.2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8.4</v>
      </c>
      <c r="BQ14" s="71">
        <v>5</v>
      </c>
      <c r="BR14" s="71">
        <v>0</v>
      </c>
      <c r="BS14" s="68" t="s">
        <v>94</v>
      </c>
      <c r="BT14" s="68" t="s">
        <v>94</v>
      </c>
      <c r="BU14" s="68">
        <v>7.3</v>
      </c>
      <c r="BV14" s="68">
        <v>7.3</v>
      </c>
      <c r="BW14" s="68" t="s">
        <v>94</v>
      </c>
      <c r="BX14" s="68">
        <v>8</v>
      </c>
      <c r="BY14" s="68" t="s">
        <v>94</v>
      </c>
      <c r="BZ14" s="68">
        <v>8.3</v>
      </c>
      <c r="CA14" s="68" t="s">
        <v>94</v>
      </c>
      <c r="CB14" s="68" t="s">
        <v>94</v>
      </c>
      <c r="CC14" s="68" t="s">
        <v>94</v>
      </c>
      <c r="CD14" s="68" t="s">
        <v>94</v>
      </c>
      <c r="CE14" s="68">
        <v>8.6</v>
      </c>
      <c r="CF14" s="68" t="s">
        <v>94</v>
      </c>
      <c r="CG14" s="68">
        <v>7.5</v>
      </c>
      <c r="CH14" s="68">
        <v>0</v>
      </c>
      <c r="CI14" s="149" t="s">
        <v>94</v>
      </c>
      <c r="CJ14" s="69" t="s">
        <v>94</v>
      </c>
      <c r="CK14" s="68" t="s">
        <v>94</v>
      </c>
      <c r="CL14" s="68" t="s">
        <v>94</v>
      </c>
      <c r="CM14" s="68" t="s">
        <v>94</v>
      </c>
      <c r="CN14" s="68">
        <v>6.3</v>
      </c>
      <c r="CO14" s="68">
        <v>7.3</v>
      </c>
      <c r="CP14" s="71">
        <v>55</v>
      </c>
      <c r="CQ14" s="71">
        <v>0</v>
      </c>
      <c r="CR14" s="68" t="s">
        <v>94</v>
      </c>
      <c r="CS14" s="68" t="s">
        <v>94</v>
      </c>
      <c r="CT14" s="68" t="s">
        <v>94</v>
      </c>
      <c r="CU14" s="68">
        <v>0</v>
      </c>
      <c r="CV14" s="69" t="s">
        <v>94</v>
      </c>
      <c r="CW14" s="68" t="s">
        <v>94</v>
      </c>
      <c r="CX14" s="68" t="s">
        <v>94</v>
      </c>
      <c r="CY14" s="69" t="s">
        <v>94</v>
      </c>
      <c r="CZ14" s="68">
        <v>0</v>
      </c>
      <c r="DA14" s="68">
        <v>8.3</v>
      </c>
      <c r="DB14" s="69">
        <v>8.3</v>
      </c>
      <c r="DC14" s="68" t="s">
        <v>94</v>
      </c>
      <c r="DD14" s="68">
        <v>8.1</v>
      </c>
      <c r="DE14" s="68" t="s">
        <v>94</v>
      </c>
      <c r="DF14" s="68" t="s">
        <v>94</v>
      </c>
      <c r="DG14" s="68">
        <v>8.5</v>
      </c>
      <c r="DH14" s="68">
        <v>8.8</v>
      </c>
      <c r="DI14" s="68">
        <v>8.7</v>
      </c>
      <c r="DJ14" s="68">
        <v>0</v>
      </c>
      <c r="DK14" s="68">
        <v>0</v>
      </c>
      <c r="DL14" s="70">
        <v>0</v>
      </c>
      <c r="DM14" s="71">
        <v>30</v>
      </c>
      <c r="DN14" s="71">
        <v>5</v>
      </c>
      <c r="DO14" s="71">
        <v>0</v>
      </c>
      <c r="DP14" s="71">
        <v>5</v>
      </c>
      <c r="DQ14" s="71">
        <v>141</v>
      </c>
      <c r="DR14" s="71">
        <v>5</v>
      </c>
      <c r="DS14" s="71">
        <v>138</v>
      </c>
      <c r="DT14" s="95">
        <v>136</v>
      </c>
      <c r="DU14" s="55">
        <v>0</v>
      </c>
      <c r="DV14" s="109">
        <v>133</v>
      </c>
      <c r="DW14" s="109">
        <v>136</v>
      </c>
      <c r="DX14" s="60">
        <v>3.06</v>
      </c>
      <c r="DY14" s="56"/>
      <c r="DZ14" s="61">
        <v>0</v>
      </c>
      <c r="EA14" s="56"/>
      <c r="EB14" s="56"/>
      <c r="EC14" s="60">
        <v>2.95</v>
      </c>
      <c r="ED14" s="54">
        <v>52</v>
      </c>
      <c r="EE14" s="108">
        <v>8.02</v>
      </c>
      <c r="EF14" s="108">
        <v>3.52</v>
      </c>
      <c r="EG14" s="57">
        <v>0</v>
      </c>
      <c r="EH14" s="52">
        <v>87</v>
      </c>
      <c r="EI14" s="52">
        <v>139</v>
      </c>
      <c r="EJ14" s="58">
        <v>2.89</v>
      </c>
      <c r="EK14" s="132" t="s">
        <v>297</v>
      </c>
    </row>
    <row r="15" spans="1:141" s="59" customFormat="1" ht="27.75" customHeight="1">
      <c r="A15" s="135">
        <v>3</v>
      </c>
      <c r="B15" s="152">
        <v>161325652</v>
      </c>
      <c r="C15" s="94" t="s">
        <v>9</v>
      </c>
      <c r="D15" s="94" t="s">
        <v>14</v>
      </c>
      <c r="E15" s="94" t="s">
        <v>45</v>
      </c>
      <c r="F15" s="53" t="s">
        <v>63</v>
      </c>
      <c r="G15" s="53" t="s">
        <v>85</v>
      </c>
      <c r="H15" s="53" t="s">
        <v>90</v>
      </c>
      <c r="I15" s="68" t="s">
        <v>94</v>
      </c>
      <c r="J15" s="68" t="s">
        <v>94</v>
      </c>
      <c r="K15" s="68">
        <v>6.6</v>
      </c>
      <c r="L15" s="68" t="s">
        <v>94</v>
      </c>
      <c r="M15" s="68" t="s">
        <v>94</v>
      </c>
      <c r="N15" s="68" t="s">
        <v>94</v>
      </c>
      <c r="O15" s="68">
        <v>6.2</v>
      </c>
      <c r="P15" s="68">
        <v>0</v>
      </c>
      <c r="Q15" s="68" t="s">
        <v>94</v>
      </c>
      <c r="R15" s="68">
        <v>0</v>
      </c>
      <c r="S15" s="69" t="s">
        <v>94</v>
      </c>
      <c r="T15" s="68">
        <v>0</v>
      </c>
      <c r="U15" s="68">
        <v>0</v>
      </c>
      <c r="V15" s="149">
        <v>0</v>
      </c>
      <c r="W15" s="68">
        <v>8.5</v>
      </c>
      <c r="X15" s="68">
        <v>8.4</v>
      </c>
      <c r="Y15" s="70">
        <v>8.5</v>
      </c>
      <c r="Z15" s="70">
        <v>8.4</v>
      </c>
      <c r="AA15" s="68" t="s">
        <v>94</v>
      </c>
      <c r="AB15" s="68" t="s">
        <v>94</v>
      </c>
      <c r="AC15" s="68" t="s">
        <v>94</v>
      </c>
      <c r="AD15" s="68">
        <v>8.2</v>
      </c>
      <c r="AE15" s="68" t="s">
        <v>94</v>
      </c>
      <c r="AF15" s="68" t="s">
        <v>94</v>
      </c>
      <c r="AG15" s="68" t="s">
        <v>94</v>
      </c>
      <c r="AH15" s="68" t="s">
        <v>94</v>
      </c>
      <c r="AI15" s="68" t="s">
        <v>94</v>
      </c>
      <c r="AJ15" s="68" t="s">
        <v>94</v>
      </c>
      <c r="AK15" s="68" t="s">
        <v>94</v>
      </c>
      <c r="AL15" s="68" t="s">
        <v>94</v>
      </c>
      <c r="AM15" s="68" t="s">
        <v>94</v>
      </c>
      <c r="AN15" s="68">
        <v>7.6</v>
      </c>
      <c r="AO15" s="68">
        <v>8.5</v>
      </c>
      <c r="AP15" s="68">
        <v>8.6</v>
      </c>
      <c r="AQ15" s="68">
        <v>7.6</v>
      </c>
      <c r="AR15" s="68">
        <v>8.5</v>
      </c>
      <c r="AS15" s="68">
        <v>6.9</v>
      </c>
      <c r="AT15" s="68">
        <v>8.4</v>
      </c>
      <c r="AU15" s="68">
        <v>7.5</v>
      </c>
      <c r="AV15" s="68">
        <v>0</v>
      </c>
      <c r="AW15" s="68">
        <v>0</v>
      </c>
      <c r="AX15" s="68">
        <v>0</v>
      </c>
      <c r="AY15" s="68">
        <v>0</v>
      </c>
      <c r="AZ15" s="71">
        <v>51</v>
      </c>
      <c r="BA15" s="71">
        <v>0</v>
      </c>
      <c r="BB15" s="68" t="s">
        <v>94</v>
      </c>
      <c r="BC15" s="68" t="s">
        <v>94</v>
      </c>
      <c r="BD15" s="68" t="s">
        <v>94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6.6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7.1</v>
      </c>
      <c r="BQ15" s="71">
        <v>5</v>
      </c>
      <c r="BR15" s="71">
        <v>0</v>
      </c>
      <c r="BS15" s="68" t="s">
        <v>94</v>
      </c>
      <c r="BT15" s="68" t="s">
        <v>94</v>
      </c>
      <c r="BU15" s="68">
        <v>7.5</v>
      </c>
      <c r="BV15" s="68">
        <v>8.3</v>
      </c>
      <c r="BW15" s="68" t="s">
        <v>94</v>
      </c>
      <c r="BX15" s="68">
        <v>8.7</v>
      </c>
      <c r="BY15" s="68" t="s">
        <v>94</v>
      </c>
      <c r="BZ15" s="68">
        <v>8.4</v>
      </c>
      <c r="CA15" s="68" t="s">
        <v>94</v>
      </c>
      <c r="CB15" s="68" t="s">
        <v>94</v>
      </c>
      <c r="CC15" s="68" t="s">
        <v>94</v>
      </c>
      <c r="CD15" s="68" t="s">
        <v>94</v>
      </c>
      <c r="CE15" s="68">
        <v>7.9</v>
      </c>
      <c r="CF15" s="68" t="s">
        <v>94</v>
      </c>
      <c r="CG15" s="68">
        <v>7.5</v>
      </c>
      <c r="CH15" s="68">
        <v>0</v>
      </c>
      <c r="CI15" s="149" t="s">
        <v>94</v>
      </c>
      <c r="CJ15" s="69" t="s">
        <v>94</v>
      </c>
      <c r="CK15" s="68" t="s">
        <v>94</v>
      </c>
      <c r="CL15" s="68" t="s">
        <v>94</v>
      </c>
      <c r="CM15" s="68" t="s">
        <v>94</v>
      </c>
      <c r="CN15" s="68">
        <v>5.7</v>
      </c>
      <c r="CO15" s="68">
        <v>8.7</v>
      </c>
      <c r="CP15" s="71">
        <v>55</v>
      </c>
      <c r="CQ15" s="71">
        <v>0</v>
      </c>
      <c r="CR15" s="68" t="s">
        <v>94</v>
      </c>
      <c r="CS15" s="68" t="s">
        <v>94</v>
      </c>
      <c r="CT15" s="68" t="s">
        <v>94</v>
      </c>
      <c r="CU15" s="68">
        <v>0</v>
      </c>
      <c r="CV15" s="69" t="s">
        <v>94</v>
      </c>
      <c r="CW15" s="68" t="s">
        <v>94</v>
      </c>
      <c r="CX15" s="68" t="s">
        <v>94</v>
      </c>
      <c r="CY15" s="69" t="s">
        <v>94</v>
      </c>
      <c r="CZ15" s="68">
        <v>0</v>
      </c>
      <c r="DA15" s="68">
        <v>7.3</v>
      </c>
      <c r="DB15" s="69">
        <v>7.3</v>
      </c>
      <c r="DC15" s="68" t="s">
        <v>94</v>
      </c>
      <c r="DD15" s="68">
        <v>8.4</v>
      </c>
      <c r="DE15" s="68" t="s">
        <v>94</v>
      </c>
      <c r="DF15" s="68" t="s">
        <v>94</v>
      </c>
      <c r="DG15" s="68">
        <v>8.5</v>
      </c>
      <c r="DH15" s="68">
        <v>8.8</v>
      </c>
      <c r="DI15" s="68">
        <v>7.6</v>
      </c>
      <c r="DJ15" s="68">
        <v>0</v>
      </c>
      <c r="DK15" s="68">
        <v>0</v>
      </c>
      <c r="DL15" s="70">
        <v>0</v>
      </c>
      <c r="DM15" s="71">
        <v>30</v>
      </c>
      <c r="DN15" s="71">
        <v>5</v>
      </c>
      <c r="DO15" s="71">
        <v>0</v>
      </c>
      <c r="DP15" s="71">
        <v>5</v>
      </c>
      <c r="DQ15" s="71">
        <v>141</v>
      </c>
      <c r="DR15" s="71">
        <v>5</v>
      </c>
      <c r="DS15" s="71">
        <v>138</v>
      </c>
      <c r="DT15" s="95">
        <v>136</v>
      </c>
      <c r="DU15" s="55">
        <v>0</v>
      </c>
      <c r="DV15" s="109">
        <v>133</v>
      </c>
      <c r="DW15" s="109">
        <v>136</v>
      </c>
      <c r="DX15" s="60">
        <v>2.99</v>
      </c>
      <c r="DY15" s="56"/>
      <c r="DZ15" s="61">
        <v>0</v>
      </c>
      <c r="EA15" s="56"/>
      <c r="EB15" s="56"/>
      <c r="EC15" s="60">
        <v>2.88</v>
      </c>
      <c r="ED15" s="54">
        <v>52</v>
      </c>
      <c r="EE15" s="108">
        <v>7.82</v>
      </c>
      <c r="EF15" s="108">
        <v>3.41</v>
      </c>
      <c r="EG15" s="57">
        <v>0</v>
      </c>
      <c r="EH15" s="52">
        <v>87</v>
      </c>
      <c r="EI15" s="52">
        <v>139</v>
      </c>
      <c r="EJ15" s="58">
        <v>8.89</v>
      </c>
      <c r="EK15" s="132" t="s">
        <v>297</v>
      </c>
    </row>
    <row r="16" spans="1:141" s="59" customFormat="1" ht="27.75" customHeight="1">
      <c r="A16" s="135">
        <v>4</v>
      </c>
      <c r="B16" s="152">
        <v>161325526</v>
      </c>
      <c r="C16" s="150" t="s">
        <v>4</v>
      </c>
      <c r="D16" s="94" t="s">
        <v>27</v>
      </c>
      <c r="E16" s="94" t="s">
        <v>40</v>
      </c>
      <c r="F16" s="53" t="s">
        <v>56</v>
      </c>
      <c r="G16" s="53" t="s">
        <v>39</v>
      </c>
      <c r="H16" s="53" t="s">
        <v>90</v>
      </c>
      <c r="I16" s="68" t="s">
        <v>94</v>
      </c>
      <c r="J16" s="68" t="s">
        <v>94</v>
      </c>
      <c r="K16" s="68">
        <v>6.7</v>
      </c>
      <c r="L16" s="68" t="s">
        <v>94</v>
      </c>
      <c r="M16" s="68" t="s">
        <v>94</v>
      </c>
      <c r="N16" s="68" t="s">
        <v>94</v>
      </c>
      <c r="O16" s="68">
        <v>7.3</v>
      </c>
      <c r="P16" s="68">
        <v>0</v>
      </c>
      <c r="Q16" s="68" t="s">
        <v>94</v>
      </c>
      <c r="R16" s="68">
        <v>0</v>
      </c>
      <c r="S16" s="69" t="s">
        <v>94</v>
      </c>
      <c r="T16" s="68">
        <v>0</v>
      </c>
      <c r="U16" s="68">
        <v>0</v>
      </c>
      <c r="V16" s="149">
        <v>0</v>
      </c>
      <c r="W16" s="68">
        <v>8.9</v>
      </c>
      <c r="X16" s="68">
        <v>8.2</v>
      </c>
      <c r="Y16" s="70">
        <v>8.9</v>
      </c>
      <c r="Z16" s="70">
        <v>8.2</v>
      </c>
      <c r="AA16" s="68" t="s">
        <v>94</v>
      </c>
      <c r="AB16" s="68" t="s">
        <v>94</v>
      </c>
      <c r="AC16" s="68" t="s">
        <v>94</v>
      </c>
      <c r="AD16" s="68">
        <v>7.8</v>
      </c>
      <c r="AE16" s="68" t="s">
        <v>94</v>
      </c>
      <c r="AF16" s="68" t="s">
        <v>94</v>
      </c>
      <c r="AG16" s="68" t="s">
        <v>94</v>
      </c>
      <c r="AH16" s="68" t="s">
        <v>94</v>
      </c>
      <c r="AI16" s="68" t="s">
        <v>94</v>
      </c>
      <c r="AJ16" s="68" t="s">
        <v>94</v>
      </c>
      <c r="AK16" s="68" t="s">
        <v>94</v>
      </c>
      <c r="AL16" s="68" t="s">
        <v>94</v>
      </c>
      <c r="AM16" s="68" t="s">
        <v>94</v>
      </c>
      <c r="AN16" s="68">
        <v>7.6</v>
      </c>
      <c r="AO16" s="68">
        <v>8.6</v>
      </c>
      <c r="AP16" s="68">
        <v>8.6</v>
      </c>
      <c r="AQ16" s="68">
        <v>7.6</v>
      </c>
      <c r="AR16" s="68">
        <v>9.2</v>
      </c>
      <c r="AS16" s="68">
        <v>7.7</v>
      </c>
      <c r="AT16" s="68">
        <v>8.7</v>
      </c>
      <c r="AU16" s="68">
        <v>8.1</v>
      </c>
      <c r="AV16" s="68">
        <v>0</v>
      </c>
      <c r="AW16" s="68">
        <v>0</v>
      </c>
      <c r="AX16" s="68">
        <v>0</v>
      </c>
      <c r="AY16" s="68">
        <v>0</v>
      </c>
      <c r="AZ16" s="71">
        <v>51</v>
      </c>
      <c r="BA16" s="71">
        <v>0</v>
      </c>
      <c r="BB16" s="68" t="s">
        <v>94</v>
      </c>
      <c r="BC16" s="68" t="s">
        <v>94</v>
      </c>
      <c r="BD16" s="68" t="s">
        <v>94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5</v>
      </c>
      <c r="BM16" s="68">
        <v>0</v>
      </c>
      <c r="BN16" s="68">
        <v>0</v>
      </c>
      <c r="BO16" s="68">
        <v>0</v>
      </c>
      <c r="BP16" s="68">
        <v>8.4</v>
      </c>
      <c r="BQ16" s="71">
        <v>5</v>
      </c>
      <c r="BR16" s="71">
        <v>0</v>
      </c>
      <c r="BS16" s="68" t="s">
        <v>94</v>
      </c>
      <c r="BT16" s="68" t="s">
        <v>94</v>
      </c>
      <c r="BU16" s="68">
        <v>8.1</v>
      </c>
      <c r="BV16" s="68">
        <v>6.8</v>
      </c>
      <c r="BW16" s="68" t="s">
        <v>94</v>
      </c>
      <c r="BX16" s="68">
        <v>9.1</v>
      </c>
      <c r="BY16" s="68" t="s">
        <v>94</v>
      </c>
      <c r="BZ16" s="68">
        <v>7.5</v>
      </c>
      <c r="CA16" s="68" t="s">
        <v>94</v>
      </c>
      <c r="CB16" s="68" t="s">
        <v>94</v>
      </c>
      <c r="CC16" s="68" t="s">
        <v>94</v>
      </c>
      <c r="CD16" s="68" t="s">
        <v>94</v>
      </c>
      <c r="CE16" s="68">
        <v>7.6</v>
      </c>
      <c r="CF16" s="68" t="s">
        <v>94</v>
      </c>
      <c r="CG16" s="68">
        <v>7.5</v>
      </c>
      <c r="CH16" s="68">
        <v>0</v>
      </c>
      <c r="CI16" s="149" t="s">
        <v>94</v>
      </c>
      <c r="CJ16" s="69" t="s">
        <v>94</v>
      </c>
      <c r="CK16" s="68" t="s">
        <v>94</v>
      </c>
      <c r="CL16" s="68" t="s">
        <v>94</v>
      </c>
      <c r="CM16" s="68" t="s">
        <v>94</v>
      </c>
      <c r="CN16" s="68">
        <v>6.2</v>
      </c>
      <c r="CO16" s="68">
        <v>7.9</v>
      </c>
      <c r="CP16" s="71">
        <v>55</v>
      </c>
      <c r="CQ16" s="71">
        <v>0</v>
      </c>
      <c r="CR16" s="68" t="s">
        <v>94</v>
      </c>
      <c r="CS16" s="68" t="s">
        <v>94</v>
      </c>
      <c r="CT16" s="68" t="s">
        <v>94</v>
      </c>
      <c r="CU16" s="68">
        <v>0</v>
      </c>
      <c r="CV16" s="69" t="s">
        <v>94</v>
      </c>
      <c r="CW16" s="68" t="s">
        <v>94</v>
      </c>
      <c r="CX16" s="68" t="s">
        <v>94</v>
      </c>
      <c r="CY16" s="69" t="s">
        <v>94</v>
      </c>
      <c r="CZ16" s="68">
        <v>0</v>
      </c>
      <c r="DA16" s="68">
        <v>7.8</v>
      </c>
      <c r="DB16" s="69">
        <v>7.8</v>
      </c>
      <c r="DC16" s="68" t="s">
        <v>94</v>
      </c>
      <c r="DD16" s="68">
        <v>8.5</v>
      </c>
      <c r="DE16" s="68" t="s">
        <v>94</v>
      </c>
      <c r="DF16" s="68" t="s">
        <v>94</v>
      </c>
      <c r="DG16" s="68">
        <v>7.5</v>
      </c>
      <c r="DH16" s="68">
        <v>8.9</v>
      </c>
      <c r="DI16" s="68">
        <v>8.2</v>
      </c>
      <c r="DJ16" s="68">
        <v>0</v>
      </c>
      <c r="DK16" s="68">
        <v>0</v>
      </c>
      <c r="DL16" s="70">
        <v>0</v>
      </c>
      <c r="DM16" s="71">
        <v>30</v>
      </c>
      <c r="DN16" s="71">
        <v>5</v>
      </c>
      <c r="DO16" s="71">
        <v>0</v>
      </c>
      <c r="DP16" s="71">
        <v>5</v>
      </c>
      <c r="DQ16" s="71">
        <v>141</v>
      </c>
      <c r="DR16" s="71">
        <v>5</v>
      </c>
      <c r="DS16" s="71">
        <v>138</v>
      </c>
      <c r="DT16" s="95">
        <v>136</v>
      </c>
      <c r="DU16" s="55">
        <v>0</v>
      </c>
      <c r="DV16" s="109">
        <v>133</v>
      </c>
      <c r="DW16" s="109">
        <v>136</v>
      </c>
      <c r="DX16" s="60">
        <v>2.97</v>
      </c>
      <c r="DY16" s="56"/>
      <c r="DZ16" s="61">
        <v>0</v>
      </c>
      <c r="EA16" s="56"/>
      <c r="EB16" s="56"/>
      <c r="EC16" s="60">
        <v>2.86</v>
      </c>
      <c r="ED16" s="54">
        <v>52</v>
      </c>
      <c r="EE16" s="108">
        <v>7.79</v>
      </c>
      <c r="EF16" s="108">
        <v>3.39</v>
      </c>
      <c r="EG16" s="57">
        <v>0</v>
      </c>
      <c r="EH16" s="52">
        <v>87</v>
      </c>
      <c r="EI16" s="52">
        <v>139</v>
      </c>
      <c r="EJ16" s="58">
        <v>8.85</v>
      </c>
      <c r="EK16" s="132" t="s">
        <v>297</v>
      </c>
    </row>
    <row r="17" spans="1:141" s="59" customFormat="1" ht="27.75" customHeight="1">
      <c r="A17" s="135">
        <v>5</v>
      </c>
      <c r="B17" s="153">
        <v>1920260994</v>
      </c>
      <c r="C17" s="150" t="s">
        <v>4</v>
      </c>
      <c r="D17" s="94" t="s">
        <v>25</v>
      </c>
      <c r="E17" s="94" t="s">
        <v>42</v>
      </c>
      <c r="F17" s="53" t="s">
        <v>58</v>
      </c>
      <c r="G17" s="53" t="s">
        <v>87</v>
      </c>
      <c r="H17" s="53" t="s">
        <v>90</v>
      </c>
      <c r="I17" s="68">
        <v>8.3</v>
      </c>
      <c r="J17" s="68">
        <v>7.4</v>
      </c>
      <c r="K17" s="68">
        <v>5.4</v>
      </c>
      <c r="L17" s="68" t="s">
        <v>94</v>
      </c>
      <c r="M17" s="68">
        <v>9.5</v>
      </c>
      <c r="N17" s="68" t="s">
        <v>94</v>
      </c>
      <c r="O17" s="68" t="s">
        <v>94</v>
      </c>
      <c r="P17" s="68">
        <v>0</v>
      </c>
      <c r="Q17" s="68" t="s">
        <v>94</v>
      </c>
      <c r="R17" s="68">
        <v>0</v>
      </c>
      <c r="S17" s="69" t="s">
        <v>94</v>
      </c>
      <c r="T17" s="68">
        <v>0</v>
      </c>
      <c r="U17" s="68">
        <v>0</v>
      </c>
      <c r="V17" s="149">
        <v>0</v>
      </c>
      <c r="W17" s="68">
        <v>7.8</v>
      </c>
      <c r="X17" s="68">
        <v>7.9</v>
      </c>
      <c r="Y17" s="70">
        <v>7.9</v>
      </c>
      <c r="Z17" s="70">
        <v>7.8</v>
      </c>
      <c r="AA17" s="68">
        <v>7.9</v>
      </c>
      <c r="AB17" s="68" t="s">
        <v>94</v>
      </c>
      <c r="AC17" s="68" t="s">
        <v>94</v>
      </c>
      <c r="AD17" s="68" t="s">
        <v>94</v>
      </c>
      <c r="AE17" s="68" t="s">
        <v>94</v>
      </c>
      <c r="AF17" s="68" t="s">
        <v>94</v>
      </c>
      <c r="AG17" s="68" t="s">
        <v>94</v>
      </c>
      <c r="AH17" s="68" t="s">
        <v>94</v>
      </c>
      <c r="AI17" s="68" t="s">
        <v>94</v>
      </c>
      <c r="AJ17" s="68" t="s">
        <v>94</v>
      </c>
      <c r="AK17" s="68" t="s">
        <v>94</v>
      </c>
      <c r="AL17" s="68" t="s">
        <v>94</v>
      </c>
      <c r="AM17" s="68" t="s">
        <v>94</v>
      </c>
      <c r="AN17" s="68">
        <v>7.9</v>
      </c>
      <c r="AO17" s="68">
        <v>9</v>
      </c>
      <c r="AP17" s="68">
        <v>8.6</v>
      </c>
      <c r="AQ17" s="68">
        <v>7.6</v>
      </c>
      <c r="AR17" s="68">
        <v>9</v>
      </c>
      <c r="AS17" s="68">
        <v>7.8</v>
      </c>
      <c r="AT17" s="68">
        <v>9</v>
      </c>
      <c r="AU17" s="68">
        <v>8.7</v>
      </c>
      <c r="AV17" s="68">
        <v>0</v>
      </c>
      <c r="AW17" s="68">
        <v>0</v>
      </c>
      <c r="AX17" s="68">
        <v>0</v>
      </c>
      <c r="AY17" s="68">
        <v>0</v>
      </c>
      <c r="AZ17" s="71">
        <v>51</v>
      </c>
      <c r="BA17" s="71">
        <v>0</v>
      </c>
      <c r="BB17" s="68" t="s">
        <v>94</v>
      </c>
      <c r="BC17" s="68" t="s">
        <v>94</v>
      </c>
      <c r="BD17" s="68" t="s">
        <v>94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8.4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7.6</v>
      </c>
      <c r="BQ17" s="71">
        <v>5</v>
      </c>
      <c r="BR17" s="71">
        <v>0</v>
      </c>
      <c r="BS17" s="68" t="s">
        <v>94</v>
      </c>
      <c r="BT17" s="68" t="s">
        <v>94</v>
      </c>
      <c r="BU17" s="68">
        <v>7.7</v>
      </c>
      <c r="BV17" s="68">
        <v>7.3</v>
      </c>
      <c r="BW17" s="68" t="s">
        <v>94</v>
      </c>
      <c r="BX17" s="68" t="s">
        <v>94</v>
      </c>
      <c r="BY17" s="68" t="s">
        <v>94</v>
      </c>
      <c r="BZ17" s="68">
        <v>7.2</v>
      </c>
      <c r="CA17" s="68" t="s">
        <v>94</v>
      </c>
      <c r="CB17" s="68">
        <v>7.4</v>
      </c>
      <c r="CC17" s="68" t="s">
        <v>94</v>
      </c>
      <c r="CD17" s="68" t="s">
        <v>94</v>
      </c>
      <c r="CE17" s="68">
        <v>7.5</v>
      </c>
      <c r="CF17" s="68" t="s">
        <v>94</v>
      </c>
      <c r="CG17" s="68" t="s">
        <v>94</v>
      </c>
      <c r="CH17" s="68">
        <v>0</v>
      </c>
      <c r="CI17" s="149">
        <v>7.4</v>
      </c>
      <c r="CJ17" s="69">
        <v>7.4</v>
      </c>
      <c r="CK17" s="68">
        <v>6.7</v>
      </c>
      <c r="CL17" s="68" t="s">
        <v>94</v>
      </c>
      <c r="CM17" s="68" t="s">
        <v>94</v>
      </c>
      <c r="CN17" s="68" t="s">
        <v>94</v>
      </c>
      <c r="CO17" s="68">
        <v>9</v>
      </c>
      <c r="CP17" s="71">
        <v>55</v>
      </c>
      <c r="CQ17" s="71">
        <v>0</v>
      </c>
      <c r="CR17" s="68" t="s">
        <v>94</v>
      </c>
      <c r="CS17" s="68">
        <v>0</v>
      </c>
      <c r="CT17" s="68">
        <v>0</v>
      </c>
      <c r="CU17" s="68">
        <v>0</v>
      </c>
      <c r="CV17" s="69" t="s">
        <v>94</v>
      </c>
      <c r="CW17" s="68">
        <v>0</v>
      </c>
      <c r="CX17" s="68" t="s">
        <v>94</v>
      </c>
      <c r="CY17" s="69" t="s">
        <v>94</v>
      </c>
      <c r="CZ17" s="68">
        <v>0</v>
      </c>
      <c r="DA17" s="68">
        <v>7.5</v>
      </c>
      <c r="DB17" s="69">
        <v>7.5</v>
      </c>
      <c r="DC17" s="68" t="s">
        <v>94</v>
      </c>
      <c r="DD17" s="68">
        <v>6.6</v>
      </c>
      <c r="DE17" s="68" t="s">
        <v>94</v>
      </c>
      <c r="DF17" s="68" t="s">
        <v>94</v>
      </c>
      <c r="DG17" s="68">
        <v>8.2</v>
      </c>
      <c r="DH17" s="68">
        <v>8.5</v>
      </c>
      <c r="DI17" s="68">
        <v>8.2</v>
      </c>
      <c r="DJ17" s="68">
        <v>0</v>
      </c>
      <c r="DK17" s="68">
        <v>0</v>
      </c>
      <c r="DL17" s="70">
        <v>0</v>
      </c>
      <c r="DM17" s="71">
        <v>23</v>
      </c>
      <c r="DN17" s="71">
        <v>5</v>
      </c>
      <c r="DO17" s="71">
        <v>0</v>
      </c>
      <c r="DP17" s="71">
        <v>5</v>
      </c>
      <c r="DQ17" s="71">
        <v>134</v>
      </c>
      <c r="DR17" s="71">
        <v>5</v>
      </c>
      <c r="DS17" s="71">
        <v>138</v>
      </c>
      <c r="DT17" s="95">
        <v>129</v>
      </c>
      <c r="DU17" s="55">
        <v>0</v>
      </c>
      <c r="DV17" s="109">
        <v>133</v>
      </c>
      <c r="DW17" s="109">
        <v>129</v>
      </c>
      <c r="DX17" s="133">
        <v>3.42</v>
      </c>
      <c r="DY17" s="56"/>
      <c r="DZ17" s="134">
        <v>0</v>
      </c>
      <c r="EA17" s="56"/>
      <c r="EB17" s="56"/>
      <c r="EC17" s="133">
        <v>3.29</v>
      </c>
      <c r="ED17" s="54">
        <v>57</v>
      </c>
      <c r="EE17" s="108">
        <v>7.71</v>
      </c>
      <c r="EF17" s="108">
        <v>3.27</v>
      </c>
      <c r="EG17" s="57">
        <v>0</v>
      </c>
      <c r="EH17" s="52">
        <v>70</v>
      </c>
      <c r="EI17" s="52">
        <v>127</v>
      </c>
      <c r="EJ17" s="58">
        <v>7.85</v>
      </c>
      <c r="EK17" s="132" t="s">
        <v>297</v>
      </c>
    </row>
    <row r="18" s="140" customFormat="1" ht="39" customHeight="1">
      <c r="CS18" s="141" t="s">
        <v>287</v>
      </c>
    </row>
    <row r="19" spans="3:107" s="140" customFormat="1" ht="27.75" customHeight="1">
      <c r="C19" s="142" t="s">
        <v>285</v>
      </c>
      <c r="D19" s="143"/>
      <c r="AA19" s="142" t="s">
        <v>293</v>
      </c>
      <c r="AQ19" s="142" t="s">
        <v>290</v>
      </c>
      <c r="AR19" s="143"/>
      <c r="CD19" s="142" t="s">
        <v>288</v>
      </c>
      <c r="DC19" s="142" t="s">
        <v>295</v>
      </c>
    </row>
    <row r="20" spans="3:82" s="140" customFormat="1" ht="132.75" customHeight="1">
      <c r="C20" s="142" t="s">
        <v>286</v>
      </c>
      <c r="D20" s="143"/>
      <c r="AA20" s="142" t="s">
        <v>294</v>
      </c>
      <c r="AQ20" s="142" t="s">
        <v>291</v>
      </c>
      <c r="AR20" s="143"/>
      <c r="CD20" s="142" t="s">
        <v>289</v>
      </c>
    </row>
    <row r="21" spans="1:141" s="59" customFormat="1" ht="25.5" customHeight="1">
      <c r="A21" s="52">
        <v>1</v>
      </c>
      <c r="B21" s="94">
        <v>161325587</v>
      </c>
      <c r="C21" s="94" t="s">
        <v>5</v>
      </c>
      <c r="D21" s="94" t="s">
        <v>23</v>
      </c>
      <c r="E21" s="94" t="s">
        <v>18</v>
      </c>
      <c r="F21" s="53" t="s">
        <v>60</v>
      </c>
      <c r="G21" s="53" t="s">
        <v>85</v>
      </c>
      <c r="H21" s="53" t="s">
        <v>90</v>
      </c>
      <c r="I21" s="68" t="s">
        <v>94</v>
      </c>
      <c r="J21" s="68" t="s">
        <v>94</v>
      </c>
      <c r="K21" s="68">
        <v>7</v>
      </c>
      <c r="L21" s="68" t="s">
        <v>94</v>
      </c>
      <c r="M21" s="68" t="s">
        <v>94</v>
      </c>
      <c r="N21" s="68" t="s">
        <v>94</v>
      </c>
      <c r="O21" s="68">
        <v>7.3</v>
      </c>
      <c r="P21" s="68">
        <v>0</v>
      </c>
      <c r="Q21" s="68" t="s">
        <v>94</v>
      </c>
      <c r="R21" s="68">
        <v>0</v>
      </c>
      <c r="S21" s="69" t="s">
        <v>94</v>
      </c>
      <c r="T21" s="68">
        <v>0</v>
      </c>
      <c r="U21" s="68">
        <v>0</v>
      </c>
      <c r="V21" s="68">
        <v>0</v>
      </c>
      <c r="W21" s="68">
        <v>8.2</v>
      </c>
      <c r="X21" s="68">
        <v>8.3</v>
      </c>
      <c r="Y21" s="70">
        <v>8.3</v>
      </c>
      <c r="Z21" s="70">
        <v>8.2</v>
      </c>
      <c r="AA21" s="68" t="s">
        <v>94</v>
      </c>
      <c r="AB21" s="68" t="s">
        <v>94</v>
      </c>
      <c r="AC21" s="68" t="s">
        <v>94</v>
      </c>
      <c r="AD21" s="68">
        <v>7.4</v>
      </c>
      <c r="AE21" s="68" t="s">
        <v>94</v>
      </c>
      <c r="AF21" s="68" t="s">
        <v>94</v>
      </c>
      <c r="AG21" s="68" t="s">
        <v>94</v>
      </c>
      <c r="AH21" s="68" t="s">
        <v>94</v>
      </c>
      <c r="AI21" s="68" t="s">
        <v>94</v>
      </c>
      <c r="AJ21" s="68" t="s">
        <v>94</v>
      </c>
      <c r="AK21" s="68" t="s">
        <v>94</v>
      </c>
      <c r="AL21" s="68" t="s">
        <v>94</v>
      </c>
      <c r="AM21" s="68" t="s">
        <v>94</v>
      </c>
      <c r="AN21" s="68">
        <v>7.6</v>
      </c>
      <c r="AO21" s="68">
        <v>8.7</v>
      </c>
      <c r="AP21" s="68">
        <v>8.4</v>
      </c>
      <c r="AQ21" s="68">
        <v>7.3</v>
      </c>
      <c r="AR21" s="68">
        <v>8.1</v>
      </c>
      <c r="AS21" s="68">
        <v>6.9</v>
      </c>
      <c r="AT21" s="68">
        <v>6.9</v>
      </c>
      <c r="AU21" s="68">
        <v>7.1</v>
      </c>
      <c r="AV21" s="68">
        <v>0</v>
      </c>
      <c r="AW21" s="68">
        <v>0</v>
      </c>
      <c r="AX21" s="68">
        <v>0</v>
      </c>
      <c r="AY21" s="68">
        <v>0</v>
      </c>
      <c r="AZ21" s="71">
        <v>51</v>
      </c>
      <c r="BA21" s="71">
        <v>0</v>
      </c>
      <c r="BB21" s="68" t="s">
        <v>94</v>
      </c>
      <c r="BC21" s="68" t="s">
        <v>94</v>
      </c>
      <c r="BD21" s="68" t="s">
        <v>94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7.4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7.1</v>
      </c>
      <c r="BQ21" s="71">
        <v>5</v>
      </c>
      <c r="BR21" s="71">
        <v>0</v>
      </c>
      <c r="BS21" s="68" t="s">
        <v>94</v>
      </c>
      <c r="BT21" s="68" t="s">
        <v>94</v>
      </c>
      <c r="BU21" s="68">
        <v>7.6</v>
      </c>
      <c r="BV21" s="68">
        <v>7.9</v>
      </c>
      <c r="BW21" s="68" t="s">
        <v>94</v>
      </c>
      <c r="BX21" s="68">
        <v>8.7</v>
      </c>
      <c r="BY21" s="68" t="s">
        <v>94</v>
      </c>
      <c r="BZ21" s="68">
        <v>8.1</v>
      </c>
      <c r="CA21" s="68" t="s">
        <v>94</v>
      </c>
      <c r="CB21" s="68" t="s">
        <v>94</v>
      </c>
      <c r="CC21" s="68" t="s">
        <v>94</v>
      </c>
      <c r="CD21" s="68" t="s">
        <v>94</v>
      </c>
      <c r="CE21" s="68">
        <v>7.8</v>
      </c>
      <c r="CF21" s="68" t="s">
        <v>94</v>
      </c>
      <c r="CG21" s="68">
        <v>6.7</v>
      </c>
      <c r="CH21" s="68">
        <v>0</v>
      </c>
      <c r="CI21" s="68" t="s">
        <v>94</v>
      </c>
      <c r="CJ21" s="69" t="s">
        <v>94</v>
      </c>
      <c r="CK21" s="68" t="s">
        <v>94</v>
      </c>
      <c r="CL21" s="68" t="s">
        <v>94</v>
      </c>
      <c r="CM21" s="68" t="s">
        <v>94</v>
      </c>
      <c r="CN21" s="68">
        <v>6</v>
      </c>
      <c r="CO21" s="68">
        <v>8.6</v>
      </c>
      <c r="CP21" s="71">
        <v>55</v>
      </c>
      <c r="CQ21" s="71">
        <v>0</v>
      </c>
      <c r="CR21" s="68" t="s">
        <v>94</v>
      </c>
      <c r="CS21" s="68" t="s">
        <v>94</v>
      </c>
      <c r="CT21" s="68" t="s">
        <v>94</v>
      </c>
      <c r="CU21" s="68">
        <v>0</v>
      </c>
      <c r="CV21" s="69" t="s">
        <v>94</v>
      </c>
      <c r="CW21" s="68" t="s">
        <v>94</v>
      </c>
      <c r="CX21" s="68" t="s">
        <v>94</v>
      </c>
      <c r="CY21" s="69" t="s">
        <v>94</v>
      </c>
      <c r="CZ21" s="68">
        <v>0</v>
      </c>
      <c r="DA21" s="68">
        <v>5.8</v>
      </c>
      <c r="DB21" s="69">
        <v>5.8</v>
      </c>
      <c r="DC21" s="68" t="s">
        <v>94</v>
      </c>
      <c r="DD21" s="68">
        <v>8.2</v>
      </c>
      <c r="DE21" s="68" t="s">
        <v>94</v>
      </c>
      <c r="DF21" s="68" t="s">
        <v>94</v>
      </c>
      <c r="DG21" s="68">
        <v>6.7</v>
      </c>
      <c r="DH21" s="68">
        <v>8.8</v>
      </c>
      <c r="DI21" s="68">
        <v>7.6</v>
      </c>
      <c r="DJ21" s="68">
        <v>0</v>
      </c>
      <c r="DK21" s="68">
        <v>0</v>
      </c>
      <c r="DL21" s="70">
        <v>0</v>
      </c>
      <c r="DM21" s="71">
        <v>30</v>
      </c>
      <c r="DN21" s="71">
        <v>5</v>
      </c>
      <c r="DO21" s="71">
        <v>0</v>
      </c>
      <c r="DP21" s="71">
        <v>5</v>
      </c>
      <c r="DQ21" s="71">
        <v>141</v>
      </c>
      <c r="DR21" s="71">
        <v>5</v>
      </c>
      <c r="DS21" s="71">
        <v>138</v>
      </c>
      <c r="DT21" s="95">
        <v>136</v>
      </c>
      <c r="DU21" s="55">
        <v>0</v>
      </c>
      <c r="DV21" s="109">
        <v>133</v>
      </c>
      <c r="DW21" s="109">
        <v>136</v>
      </c>
      <c r="DX21" s="60">
        <v>2.85</v>
      </c>
      <c r="DY21" s="56"/>
      <c r="DZ21" s="61">
        <v>0</v>
      </c>
      <c r="EA21" s="56"/>
      <c r="EB21" s="56"/>
      <c r="EC21" s="60">
        <v>2.75</v>
      </c>
      <c r="ED21" s="54">
        <v>52</v>
      </c>
      <c r="EE21" s="108">
        <v>7.48</v>
      </c>
      <c r="EF21" s="108">
        <v>3.17</v>
      </c>
      <c r="EG21" s="57">
        <v>0</v>
      </c>
      <c r="EH21" s="52">
        <v>87</v>
      </c>
      <c r="EI21" s="52">
        <v>139</v>
      </c>
      <c r="EJ21" s="58">
        <v>8.5</v>
      </c>
      <c r="EK21" s="108"/>
    </row>
    <row r="22" spans="1:141" s="59" customFormat="1" ht="25.5" customHeight="1">
      <c r="A22" s="52">
        <v>2</v>
      </c>
      <c r="B22" s="94">
        <v>1921255426</v>
      </c>
      <c r="C22" s="94" t="s">
        <v>3</v>
      </c>
      <c r="D22" s="94" t="s">
        <v>29</v>
      </c>
      <c r="E22" s="94" t="s">
        <v>43</v>
      </c>
      <c r="F22" s="53" t="s">
        <v>59</v>
      </c>
      <c r="G22" s="53" t="s">
        <v>85</v>
      </c>
      <c r="H22" s="53" t="s">
        <v>90</v>
      </c>
      <c r="I22" s="68">
        <v>7</v>
      </c>
      <c r="J22" s="68">
        <v>6.6</v>
      </c>
      <c r="K22" s="68">
        <v>4</v>
      </c>
      <c r="L22" s="68" t="s">
        <v>94</v>
      </c>
      <c r="M22" s="68">
        <v>8.3</v>
      </c>
      <c r="N22" s="68" t="s">
        <v>94</v>
      </c>
      <c r="O22" s="68" t="s">
        <v>94</v>
      </c>
      <c r="P22" s="68">
        <v>0</v>
      </c>
      <c r="Q22" s="68" t="s">
        <v>94</v>
      </c>
      <c r="R22" s="68">
        <v>0</v>
      </c>
      <c r="S22" s="69" t="s">
        <v>94</v>
      </c>
      <c r="T22" s="68">
        <v>0</v>
      </c>
      <c r="U22" s="68">
        <v>0</v>
      </c>
      <c r="V22" s="68">
        <v>0</v>
      </c>
      <c r="W22" s="68">
        <v>7.5</v>
      </c>
      <c r="X22" s="68">
        <v>8.1</v>
      </c>
      <c r="Y22" s="70">
        <v>8.1</v>
      </c>
      <c r="Z22" s="70">
        <v>7.5</v>
      </c>
      <c r="AA22" s="68">
        <v>8.1</v>
      </c>
      <c r="AB22" s="68" t="s">
        <v>94</v>
      </c>
      <c r="AC22" s="68" t="s">
        <v>94</v>
      </c>
      <c r="AD22" s="68" t="s">
        <v>94</v>
      </c>
      <c r="AE22" s="68" t="s">
        <v>94</v>
      </c>
      <c r="AF22" s="68" t="s">
        <v>94</v>
      </c>
      <c r="AG22" s="68" t="s">
        <v>94</v>
      </c>
      <c r="AH22" s="68" t="s">
        <v>94</v>
      </c>
      <c r="AI22" s="68" t="s">
        <v>94</v>
      </c>
      <c r="AJ22" s="68" t="s">
        <v>94</v>
      </c>
      <c r="AK22" s="68" t="s">
        <v>94</v>
      </c>
      <c r="AL22" s="68" t="s">
        <v>94</v>
      </c>
      <c r="AM22" s="68" t="s">
        <v>94</v>
      </c>
      <c r="AN22" s="68">
        <v>8.2</v>
      </c>
      <c r="AO22" s="68">
        <v>8.3</v>
      </c>
      <c r="AP22" s="68">
        <v>8.8</v>
      </c>
      <c r="AQ22" s="68">
        <v>6.6</v>
      </c>
      <c r="AR22" s="68">
        <v>8.7</v>
      </c>
      <c r="AS22" s="68">
        <v>6.2</v>
      </c>
      <c r="AT22" s="68">
        <v>8.3</v>
      </c>
      <c r="AU22" s="68">
        <v>7.2</v>
      </c>
      <c r="AV22" s="68">
        <v>0</v>
      </c>
      <c r="AW22" s="68">
        <v>0</v>
      </c>
      <c r="AX22" s="68">
        <v>0</v>
      </c>
      <c r="AY22" s="68">
        <v>0</v>
      </c>
      <c r="AZ22" s="71">
        <v>51</v>
      </c>
      <c r="BA22" s="71">
        <v>0</v>
      </c>
      <c r="BB22" s="68" t="s">
        <v>94</v>
      </c>
      <c r="BC22" s="68" t="s">
        <v>94</v>
      </c>
      <c r="BD22" s="68" t="s">
        <v>94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9.3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6.8</v>
      </c>
      <c r="BQ22" s="71">
        <v>5</v>
      </c>
      <c r="BR22" s="71">
        <v>0</v>
      </c>
      <c r="BS22" s="68" t="s">
        <v>94</v>
      </c>
      <c r="BT22" s="68" t="s">
        <v>94</v>
      </c>
      <c r="BU22" s="68">
        <v>7.1</v>
      </c>
      <c r="BV22" s="68">
        <v>8.8</v>
      </c>
      <c r="BW22" s="68" t="s">
        <v>94</v>
      </c>
      <c r="BX22" s="68" t="s">
        <v>94</v>
      </c>
      <c r="BY22" s="68" t="s">
        <v>94</v>
      </c>
      <c r="BZ22" s="68">
        <v>6.1</v>
      </c>
      <c r="CA22" s="68" t="s">
        <v>94</v>
      </c>
      <c r="CB22" s="68">
        <v>7.5</v>
      </c>
      <c r="CC22" s="68" t="s">
        <v>94</v>
      </c>
      <c r="CD22" s="68" t="s">
        <v>94</v>
      </c>
      <c r="CE22" s="68">
        <v>7.1</v>
      </c>
      <c r="CF22" s="68">
        <v>5.7</v>
      </c>
      <c r="CG22" s="68" t="s">
        <v>94</v>
      </c>
      <c r="CH22" s="68">
        <v>0</v>
      </c>
      <c r="CI22" s="68">
        <v>8.4</v>
      </c>
      <c r="CJ22" s="69">
        <v>8.4</v>
      </c>
      <c r="CK22" s="68">
        <v>6.9</v>
      </c>
      <c r="CL22" s="68" t="s">
        <v>94</v>
      </c>
      <c r="CM22" s="68" t="s">
        <v>94</v>
      </c>
      <c r="CN22" s="68" t="s">
        <v>94</v>
      </c>
      <c r="CO22" s="68">
        <v>9</v>
      </c>
      <c r="CP22" s="71">
        <v>55</v>
      </c>
      <c r="CQ22" s="71">
        <v>0</v>
      </c>
      <c r="CR22" s="68" t="s">
        <v>94</v>
      </c>
      <c r="CS22" s="68">
        <v>0</v>
      </c>
      <c r="CT22" s="68">
        <v>0</v>
      </c>
      <c r="CU22" s="68">
        <v>0</v>
      </c>
      <c r="CV22" s="69" t="s">
        <v>94</v>
      </c>
      <c r="CW22" s="68">
        <v>0</v>
      </c>
      <c r="CX22" s="68" t="s">
        <v>94</v>
      </c>
      <c r="CY22" s="69" t="s">
        <v>94</v>
      </c>
      <c r="CZ22" s="68">
        <v>0</v>
      </c>
      <c r="DA22" s="68">
        <v>7.4</v>
      </c>
      <c r="DB22" s="69">
        <v>7.4</v>
      </c>
      <c r="DC22" s="68" t="s">
        <v>94</v>
      </c>
      <c r="DD22" s="68">
        <v>8.9</v>
      </c>
      <c r="DE22" s="68" t="s">
        <v>94</v>
      </c>
      <c r="DF22" s="68" t="s">
        <v>94</v>
      </c>
      <c r="DG22" s="68">
        <v>6.8</v>
      </c>
      <c r="DH22" s="68">
        <v>8.5</v>
      </c>
      <c r="DI22" s="68">
        <v>8</v>
      </c>
      <c r="DJ22" s="68">
        <v>0</v>
      </c>
      <c r="DK22" s="68">
        <v>0</v>
      </c>
      <c r="DL22" s="70">
        <v>0</v>
      </c>
      <c r="DM22" s="71">
        <v>23</v>
      </c>
      <c r="DN22" s="71">
        <v>5</v>
      </c>
      <c r="DO22" s="71">
        <v>0</v>
      </c>
      <c r="DP22" s="71">
        <v>5</v>
      </c>
      <c r="DQ22" s="71">
        <v>134</v>
      </c>
      <c r="DR22" s="71">
        <v>5</v>
      </c>
      <c r="DS22" s="71">
        <v>138</v>
      </c>
      <c r="DT22" s="95">
        <v>129</v>
      </c>
      <c r="DU22" s="55">
        <v>0</v>
      </c>
      <c r="DV22" s="109">
        <v>133</v>
      </c>
      <c r="DW22" s="109">
        <v>129</v>
      </c>
      <c r="DX22" s="60">
        <v>3.47</v>
      </c>
      <c r="DY22" s="56"/>
      <c r="DZ22" s="61">
        <v>0</v>
      </c>
      <c r="EA22" s="56"/>
      <c r="EB22" s="56"/>
      <c r="EC22" s="60">
        <v>3.34</v>
      </c>
      <c r="ED22" s="54">
        <v>60</v>
      </c>
      <c r="EE22" s="108">
        <v>7.42</v>
      </c>
      <c r="EF22" s="108">
        <v>3.14</v>
      </c>
      <c r="EG22" s="57">
        <v>0</v>
      </c>
      <c r="EH22" s="52">
        <v>67</v>
      </c>
      <c r="EI22" s="52">
        <v>127</v>
      </c>
      <c r="EJ22" s="58">
        <v>7.55</v>
      </c>
      <c r="EK22" s="108"/>
    </row>
    <row r="23" spans="1:141" s="59" customFormat="1" ht="25.5" customHeight="1">
      <c r="A23" s="52">
        <v>3</v>
      </c>
      <c r="B23" s="94">
        <v>161325796</v>
      </c>
      <c r="C23" s="94" t="s">
        <v>6</v>
      </c>
      <c r="D23" s="94" t="s">
        <v>32</v>
      </c>
      <c r="E23" s="94" t="s">
        <v>49</v>
      </c>
      <c r="F23" s="53" t="s">
        <v>68</v>
      </c>
      <c r="G23" s="53" t="s">
        <v>39</v>
      </c>
      <c r="H23" s="53" t="s">
        <v>90</v>
      </c>
      <c r="I23" s="68" t="s">
        <v>94</v>
      </c>
      <c r="J23" s="68" t="s">
        <v>94</v>
      </c>
      <c r="K23" s="68">
        <v>6.6</v>
      </c>
      <c r="L23" s="68" t="s">
        <v>94</v>
      </c>
      <c r="M23" s="68" t="s">
        <v>94</v>
      </c>
      <c r="N23" s="68" t="s">
        <v>94</v>
      </c>
      <c r="O23" s="68">
        <v>7</v>
      </c>
      <c r="P23" s="68">
        <v>0</v>
      </c>
      <c r="Q23" s="68" t="s">
        <v>94</v>
      </c>
      <c r="R23" s="68">
        <v>0</v>
      </c>
      <c r="S23" s="69" t="s">
        <v>94</v>
      </c>
      <c r="T23" s="68">
        <v>0</v>
      </c>
      <c r="U23" s="68">
        <v>0</v>
      </c>
      <c r="V23" s="68">
        <v>0</v>
      </c>
      <c r="W23" s="68">
        <v>8.6</v>
      </c>
      <c r="X23" s="68">
        <v>8.9</v>
      </c>
      <c r="Y23" s="70">
        <v>8.9</v>
      </c>
      <c r="Z23" s="70">
        <v>8.6</v>
      </c>
      <c r="AA23" s="68" t="s">
        <v>94</v>
      </c>
      <c r="AB23" s="68" t="s">
        <v>94</v>
      </c>
      <c r="AC23" s="68" t="s">
        <v>94</v>
      </c>
      <c r="AD23" s="68">
        <v>7.2</v>
      </c>
      <c r="AE23" s="68" t="s">
        <v>94</v>
      </c>
      <c r="AF23" s="68" t="s">
        <v>94</v>
      </c>
      <c r="AG23" s="68" t="s">
        <v>94</v>
      </c>
      <c r="AH23" s="68" t="s">
        <v>94</v>
      </c>
      <c r="AI23" s="68" t="s">
        <v>94</v>
      </c>
      <c r="AJ23" s="68" t="s">
        <v>94</v>
      </c>
      <c r="AK23" s="68" t="s">
        <v>94</v>
      </c>
      <c r="AL23" s="68" t="s">
        <v>94</v>
      </c>
      <c r="AM23" s="68" t="s">
        <v>94</v>
      </c>
      <c r="AN23" s="68">
        <v>7.8</v>
      </c>
      <c r="AO23" s="68">
        <v>8.4</v>
      </c>
      <c r="AP23" s="68">
        <v>8.8</v>
      </c>
      <c r="AQ23" s="68">
        <v>7.8</v>
      </c>
      <c r="AR23" s="68">
        <v>8.3</v>
      </c>
      <c r="AS23" s="68">
        <v>8.1</v>
      </c>
      <c r="AT23" s="68">
        <v>7.9</v>
      </c>
      <c r="AU23" s="68">
        <v>7.7</v>
      </c>
      <c r="AV23" s="68">
        <v>0</v>
      </c>
      <c r="AW23" s="68">
        <v>0</v>
      </c>
      <c r="AX23" s="68">
        <v>0</v>
      </c>
      <c r="AY23" s="68">
        <v>0</v>
      </c>
      <c r="AZ23" s="71">
        <v>51</v>
      </c>
      <c r="BA23" s="71">
        <v>0</v>
      </c>
      <c r="BB23" s="68" t="s">
        <v>94</v>
      </c>
      <c r="BC23" s="68" t="s">
        <v>94</v>
      </c>
      <c r="BD23" s="68" t="s">
        <v>94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5.2</v>
      </c>
      <c r="BM23" s="68">
        <v>0</v>
      </c>
      <c r="BN23" s="68">
        <v>0</v>
      </c>
      <c r="BO23" s="68">
        <v>0</v>
      </c>
      <c r="BP23" s="68">
        <v>7.6</v>
      </c>
      <c r="BQ23" s="71">
        <v>5</v>
      </c>
      <c r="BR23" s="71">
        <v>0</v>
      </c>
      <c r="BS23" s="68" t="s">
        <v>94</v>
      </c>
      <c r="BT23" s="68" t="s">
        <v>94</v>
      </c>
      <c r="BU23" s="68">
        <v>7.5</v>
      </c>
      <c r="BV23" s="68">
        <v>6.8</v>
      </c>
      <c r="BW23" s="68" t="s">
        <v>94</v>
      </c>
      <c r="BX23" s="68">
        <v>7.1</v>
      </c>
      <c r="BY23" s="68" t="s">
        <v>94</v>
      </c>
      <c r="BZ23" s="68">
        <v>7.1</v>
      </c>
      <c r="CA23" s="68" t="s">
        <v>94</v>
      </c>
      <c r="CB23" s="68" t="s">
        <v>94</v>
      </c>
      <c r="CC23" s="68" t="s">
        <v>94</v>
      </c>
      <c r="CD23" s="68" t="s">
        <v>94</v>
      </c>
      <c r="CE23" s="68">
        <v>6.9</v>
      </c>
      <c r="CF23" s="68" t="s">
        <v>94</v>
      </c>
      <c r="CG23" s="68">
        <v>6.9</v>
      </c>
      <c r="CH23" s="68">
        <v>0</v>
      </c>
      <c r="CI23" s="68" t="s">
        <v>94</v>
      </c>
      <c r="CJ23" s="69" t="s">
        <v>94</v>
      </c>
      <c r="CK23" s="68" t="s">
        <v>94</v>
      </c>
      <c r="CL23" s="68" t="s">
        <v>94</v>
      </c>
      <c r="CM23" s="68" t="s">
        <v>94</v>
      </c>
      <c r="CN23" s="68">
        <v>5.3</v>
      </c>
      <c r="CO23" s="68">
        <v>8.2</v>
      </c>
      <c r="CP23" s="71">
        <v>55</v>
      </c>
      <c r="CQ23" s="71">
        <v>0</v>
      </c>
      <c r="CR23" s="68" t="s">
        <v>94</v>
      </c>
      <c r="CS23" s="68" t="s">
        <v>94</v>
      </c>
      <c r="CT23" s="68" t="s">
        <v>94</v>
      </c>
      <c r="CU23" s="68">
        <v>0</v>
      </c>
      <c r="CV23" s="69" t="s">
        <v>94</v>
      </c>
      <c r="CW23" s="68" t="s">
        <v>94</v>
      </c>
      <c r="CX23" s="68" t="s">
        <v>94</v>
      </c>
      <c r="CY23" s="69" t="s">
        <v>94</v>
      </c>
      <c r="CZ23" s="68">
        <v>0</v>
      </c>
      <c r="DA23" s="68">
        <v>7.1</v>
      </c>
      <c r="DB23" s="69">
        <v>7.1</v>
      </c>
      <c r="DC23" s="68" t="s">
        <v>94</v>
      </c>
      <c r="DD23" s="68">
        <v>7.8</v>
      </c>
      <c r="DE23" s="68" t="s">
        <v>94</v>
      </c>
      <c r="DF23" s="68" t="s">
        <v>94</v>
      </c>
      <c r="DG23" s="68">
        <v>6.1</v>
      </c>
      <c r="DH23" s="68">
        <v>8.9</v>
      </c>
      <c r="DI23" s="68">
        <v>6.9</v>
      </c>
      <c r="DJ23" s="68">
        <v>0</v>
      </c>
      <c r="DK23" s="68">
        <v>0</v>
      </c>
      <c r="DL23" s="70">
        <v>0</v>
      </c>
      <c r="DM23" s="71">
        <v>30</v>
      </c>
      <c r="DN23" s="71">
        <v>5</v>
      </c>
      <c r="DO23" s="71">
        <v>0</v>
      </c>
      <c r="DP23" s="71">
        <v>5</v>
      </c>
      <c r="DQ23" s="71">
        <v>141</v>
      </c>
      <c r="DR23" s="71">
        <v>5</v>
      </c>
      <c r="DS23" s="71">
        <v>138</v>
      </c>
      <c r="DT23" s="95">
        <v>136</v>
      </c>
      <c r="DU23" s="55">
        <v>0</v>
      </c>
      <c r="DV23" s="109">
        <v>133</v>
      </c>
      <c r="DW23" s="109">
        <v>136</v>
      </c>
      <c r="DX23" s="60">
        <v>2.78</v>
      </c>
      <c r="DY23" s="56"/>
      <c r="DZ23" s="61">
        <v>0</v>
      </c>
      <c r="EA23" s="56"/>
      <c r="EB23" s="56"/>
      <c r="EC23" s="60">
        <v>2.68</v>
      </c>
      <c r="ED23" s="54">
        <v>52</v>
      </c>
      <c r="EE23" s="108">
        <v>7.28</v>
      </c>
      <c r="EF23" s="108">
        <v>3.03</v>
      </c>
      <c r="EG23" s="57">
        <v>0</v>
      </c>
      <c r="EH23" s="52">
        <v>87</v>
      </c>
      <c r="EI23" s="52">
        <v>139</v>
      </c>
      <c r="EJ23" s="58">
        <v>8.27</v>
      </c>
      <c r="EK23" s="108"/>
    </row>
    <row r="24" spans="1:141" s="59" customFormat="1" ht="25.5" customHeight="1">
      <c r="A24" s="52">
        <v>4</v>
      </c>
      <c r="B24" s="94">
        <v>161325664</v>
      </c>
      <c r="C24" s="94" t="s">
        <v>4</v>
      </c>
      <c r="D24" s="94" t="s">
        <v>19</v>
      </c>
      <c r="E24" s="94" t="s">
        <v>45</v>
      </c>
      <c r="F24" s="53" t="s">
        <v>64</v>
      </c>
      <c r="G24" s="53" t="s">
        <v>85</v>
      </c>
      <c r="H24" s="53" t="s">
        <v>90</v>
      </c>
      <c r="I24" s="68" t="s">
        <v>94</v>
      </c>
      <c r="J24" s="68" t="s">
        <v>94</v>
      </c>
      <c r="K24" s="68">
        <v>7.2</v>
      </c>
      <c r="L24" s="68" t="s">
        <v>94</v>
      </c>
      <c r="M24" s="68" t="s">
        <v>94</v>
      </c>
      <c r="N24" s="68" t="s">
        <v>94</v>
      </c>
      <c r="O24" s="68">
        <v>6.3</v>
      </c>
      <c r="P24" s="68">
        <v>0</v>
      </c>
      <c r="Q24" s="68" t="s">
        <v>94</v>
      </c>
      <c r="R24" s="68">
        <v>0</v>
      </c>
      <c r="S24" s="69" t="s">
        <v>94</v>
      </c>
      <c r="T24" s="68">
        <v>0</v>
      </c>
      <c r="U24" s="68">
        <v>0</v>
      </c>
      <c r="V24" s="68">
        <v>0</v>
      </c>
      <c r="W24" s="68">
        <v>8.6</v>
      </c>
      <c r="X24" s="68">
        <v>8.2</v>
      </c>
      <c r="Y24" s="70">
        <v>8.6</v>
      </c>
      <c r="Z24" s="70">
        <v>8.2</v>
      </c>
      <c r="AA24" s="68" t="s">
        <v>94</v>
      </c>
      <c r="AB24" s="68" t="s">
        <v>94</v>
      </c>
      <c r="AC24" s="68" t="s">
        <v>94</v>
      </c>
      <c r="AD24" s="68">
        <v>8.4</v>
      </c>
      <c r="AE24" s="68" t="s">
        <v>94</v>
      </c>
      <c r="AF24" s="68" t="s">
        <v>94</v>
      </c>
      <c r="AG24" s="68" t="s">
        <v>94</v>
      </c>
      <c r="AH24" s="68" t="s">
        <v>94</v>
      </c>
      <c r="AI24" s="68" t="s">
        <v>94</v>
      </c>
      <c r="AJ24" s="68" t="s">
        <v>94</v>
      </c>
      <c r="AK24" s="68" t="s">
        <v>94</v>
      </c>
      <c r="AL24" s="68" t="s">
        <v>94</v>
      </c>
      <c r="AM24" s="68" t="s">
        <v>94</v>
      </c>
      <c r="AN24" s="68">
        <v>6.7</v>
      </c>
      <c r="AO24" s="68">
        <v>6.4</v>
      </c>
      <c r="AP24" s="68">
        <v>7.5</v>
      </c>
      <c r="AQ24" s="68">
        <v>7.2</v>
      </c>
      <c r="AR24" s="68">
        <v>7.9</v>
      </c>
      <c r="AS24" s="68">
        <v>6.6</v>
      </c>
      <c r="AT24" s="68">
        <v>8.4</v>
      </c>
      <c r="AU24" s="68">
        <v>7.7</v>
      </c>
      <c r="AV24" s="68">
        <v>0</v>
      </c>
      <c r="AW24" s="68">
        <v>0</v>
      </c>
      <c r="AX24" s="68">
        <v>0</v>
      </c>
      <c r="AY24" s="68">
        <v>0</v>
      </c>
      <c r="AZ24" s="71">
        <v>51</v>
      </c>
      <c r="BA24" s="71">
        <v>0</v>
      </c>
      <c r="BB24" s="68" t="s">
        <v>94</v>
      </c>
      <c r="BC24" s="68" t="s">
        <v>94</v>
      </c>
      <c r="BD24" s="68" t="s">
        <v>94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6.2</v>
      </c>
      <c r="BM24" s="68">
        <v>0</v>
      </c>
      <c r="BN24" s="68">
        <v>0</v>
      </c>
      <c r="BO24" s="68">
        <v>0</v>
      </c>
      <c r="BP24" s="68">
        <v>8.1</v>
      </c>
      <c r="BQ24" s="71">
        <v>5</v>
      </c>
      <c r="BR24" s="71">
        <v>0</v>
      </c>
      <c r="BS24" s="68" t="s">
        <v>94</v>
      </c>
      <c r="BT24" s="68" t="s">
        <v>94</v>
      </c>
      <c r="BU24" s="68">
        <v>7</v>
      </c>
      <c r="BV24" s="68">
        <v>8.1</v>
      </c>
      <c r="BW24" s="68" t="s">
        <v>94</v>
      </c>
      <c r="BX24" s="68">
        <v>7.1</v>
      </c>
      <c r="BY24" s="68" t="s">
        <v>94</v>
      </c>
      <c r="BZ24" s="68">
        <v>6.6</v>
      </c>
      <c r="CA24" s="68" t="s">
        <v>94</v>
      </c>
      <c r="CB24" s="68" t="s">
        <v>94</v>
      </c>
      <c r="CC24" s="68" t="s">
        <v>94</v>
      </c>
      <c r="CD24" s="68" t="s">
        <v>94</v>
      </c>
      <c r="CE24" s="68">
        <v>6.5</v>
      </c>
      <c r="CF24" s="68" t="s">
        <v>94</v>
      </c>
      <c r="CG24" s="68">
        <v>6.3</v>
      </c>
      <c r="CH24" s="68">
        <v>0</v>
      </c>
      <c r="CI24" s="68" t="s">
        <v>94</v>
      </c>
      <c r="CJ24" s="69" t="s">
        <v>94</v>
      </c>
      <c r="CK24" s="68" t="s">
        <v>94</v>
      </c>
      <c r="CL24" s="68" t="s">
        <v>94</v>
      </c>
      <c r="CM24" s="68" t="s">
        <v>94</v>
      </c>
      <c r="CN24" s="68">
        <v>5.8</v>
      </c>
      <c r="CO24" s="68">
        <v>8.2</v>
      </c>
      <c r="CP24" s="71">
        <v>55</v>
      </c>
      <c r="CQ24" s="71">
        <v>0</v>
      </c>
      <c r="CR24" s="68" t="s">
        <v>94</v>
      </c>
      <c r="CS24" s="68" t="s">
        <v>94</v>
      </c>
      <c r="CT24" s="68" t="s">
        <v>94</v>
      </c>
      <c r="CU24" s="68">
        <v>0</v>
      </c>
      <c r="CV24" s="69" t="s">
        <v>94</v>
      </c>
      <c r="CW24" s="68" t="s">
        <v>94</v>
      </c>
      <c r="CX24" s="68" t="s">
        <v>94</v>
      </c>
      <c r="CY24" s="69" t="s">
        <v>94</v>
      </c>
      <c r="CZ24" s="68">
        <v>0</v>
      </c>
      <c r="DA24" s="68">
        <v>5.4</v>
      </c>
      <c r="DB24" s="69">
        <v>5.4</v>
      </c>
      <c r="DC24" s="68" t="s">
        <v>94</v>
      </c>
      <c r="DD24" s="68">
        <v>8.2</v>
      </c>
      <c r="DE24" s="68" t="s">
        <v>94</v>
      </c>
      <c r="DF24" s="68" t="s">
        <v>94</v>
      </c>
      <c r="DG24" s="68">
        <v>7.5</v>
      </c>
      <c r="DH24" s="68">
        <v>8.5</v>
      </c>
      <c r="DI24" s="68">
        <v>7.8</v>
      </c>
      <c r="DJ24" s="68">
        <v>0</v>
      </c>
      <c r="DK24" s="68">
        <v>0</v>
      </c>
      <c r="DL24" s="70">
        <v>0</v>
      </c>
      <c r="DM24" s="71">
        <v>30</v>
      </c>
      <c r="DN24" s="71">
        <v>5</v>
      </c>
      <c r="DO24" s="71">
        <v>0</v>
      </c>
      <c r="DP24" s="71">
        <v>5</v>
      </c>
      <c r="DQ24" s="71">
        <v>141</v>
      </c>
      <c r="DR24" s="71">
        <v>5</v>
      </c>
      <c r="DS24" s="71">
        <v>138</v>
      </c>
      <c r="DT24" s="95">
        <v>136</v>
      </c>
      <c r="DU24" s="55">
        <v>0</v>
      </c>
      <c r="DV24" s="109">
        <v>133</v>
      </c>
      <c r="DW24" s="109">
        <v>136</v>
      </c>
      <c r="DX24" s="60">
        <v>2.75</v>
      </c>
      <c r="DY24" s="56"/>
      <c r="DZ24" s="61">
        <v>0</v>
      </c>
      <c r="EA24" s="56"/>
      <c r="EB24" s="56"/>
      <c r="EC24" s="60">
        <v>2.65</v>
      </c>
      <c r="ED24" s="54">
        <v>52</v>
      </c>
      <c r="EE24" s="108">
        <v>7.2</v>
      </c>
      <c r="EF24" s="108">
        <v>3</v>
      </c>
      <c r="EG24" s="57">
        <v>0</v>
      </c>
      <c r="EH24" s="52">
        <v>87</v>
      </c>
      <c r="EI24" s="52">
        <v>139</v>
      </c>
      <c r="EJ24" s="58">
        <v>8.18</v>
      </c>
      <c r="EK24" s="108"/>
    </row>
    <row r="25" spans="1:141" s="59" customFormat="1" ht="25.5" customHeight="1">
      <c r="A25" s="52">
        <v>5</v>
      </c>
      <c r="B25" s="94">
        <v>161327456</v>
      </c>
      <c r="C25" s="94" t="s">
        <v>12</v>
      </c>
      <c r="D25" s="94" t="s">
        <v>31</v>
      </c>
      <c r="E25" s="94" t="s">
        <v>46</v>
      </c>
      <c r="F25" s="53" t="s">
        <v>66</v>
      </c>
      <c r="G25" s="53" t="s">
        <v>85</v>
      </c>
      <c r="H25" s="53" t="s">
        <v>90</v>
      </c>
      <c r="I25" s="68" t="s">
        <v>94</v>
      </c>
      <c r="J25" s="68" t="s">
        <v>94</v>
      </c>
      <c r="K25" s="68">
        <v>7.2</v>
      </c>
      <c r="L25" s="68" t="s">
        <v>94</v>
      </c>
      <c r="M25" s="68" t="s">
        <v>94</v>
      </c>
      <c r="N25" s="68" t="s">
        <v>94</v>
      </c>
      <c r="O25" s="68">
        <v>5.2</v>
      </c>
      <c r="P25" s="68">
        <v>0</v>
      </c>
      <c r="Q25" s="68" t="s">
        <v>94</v>
      </c>
      <c r="R25" s="68">
        <v>0</v>
      </c>
      <c r="S25" s="69" t="s">
        <v>94</v>
      </c>
      <c r="T25" s="68">
        <v>0</v>
      </c>
      <c r="U25" s="68">
        <v>0</v>
      </c>
      <c r="V25" s="68">
        <v>7.6</v>
      </c>
      <c r="W25" s="68">
        <v>7.3</v>
      </c>
      <c r="X25" s="68">
        <v>0</v>
      </c>
      <c r="Y25" s="70">
        <v>7.6</v>
      </c>
      <c r="Z25" s="70">
        <v>7.3</v>
      </c>
      <c r="AA25" s="68" t="s">
        <v>94</v>
      </c>
      <c r="AB25" s="68" t="s">
        <v>94</v>
      </c>
      <c r="AC25" s="68" t="s">
        <v>94</v>
      </c>
      <c r="AD25" s="68">
        <v>7.7</v>
      </c>
      <c r="AE25" s="68" t="s">
        <v>94</v>
      </c>
      <c r="AF25" s="68" t="s">
        <v>94</v>
      </c>
      <c r="AG25" s="68" t="s">
        <v>94</v>
      </c>
      <c r="AH25" s="68" t="s">
        <v>94</v>
      </c>
      <c r="AI25" s="68" t="s">
        <v>94</v>
      </c>
      <c r="AJ25" s="68" t="s">
        <v>94</v>
      </c>
      <c r="AK25" s="68" t="s">
        <v>94</v>
      </c>
      <c r="AL25" s="68" t="s">
        <v>94</v>
      </c>
      <c r="AM25" s="68" t="s">
        <v>94</v>
      </c>
      <c r="AN25" s="68">
        <v>7.8</v>
      </c>
      <c r="AO25" s="68">
        <v>8</v>
      </c>
      <c r="AP25" s="68">
        <v>7.8</v>
      </c>
      <c r="AQ25" s="68">
        <v>7.4</v>
      </c>
      <c r="AR25" s="68">
        <v>7</v>
      </c>
      <c r="AS25" s="68">
        <v>7</v>
      </c>
      <c r="AT25" s="68">
        <v>7.8</v>
      </c>
      <c r="AU25" s="68">
        <v>8.2</v>
      </c>
      <c r="AV25" s="68">
        <v>0</v>
      </c>
      <c r="AW25" s="68">
        <v>0</v>
      </c>
      <c r="AX25" s="68">
        <v>0</v>
      </c>
      <c r="AY25" s="68">
        <v>0</v>
      </c>
      <c r="AZ25" s="71">
        <v>51</v>
      </c>
      <c r="BA25" s="71">
        <v>0</v>
      </c>
      <c r="BB25" s="68" t="s">
        <v>94</v>
      </c>
      <c r="BC25" s="68" t="s">
        <v>94</v>
      </c>
      <c r="BD25" s="68" t="s">
        <v>94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7.9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7.8</v>
      </c>
      <c r="BQ25" s="71">
        <v>5</v>
      </c>
      <c r="BR25" s="71">
        <v>0</v>
      </c>
      <c r="BS25" s="68" t="s">
        <v>94</v>
      </c>
      <c r="BT25" s="68" t="s">
        <v>94</v>
      </c>
      <c r="BU25" s="68">
        <v>6.6</v>
      </c>
      <c r="BV25" s="68">
        <v>7.7</v>
      </c>
      <c r="BW25" s="68" t="s">
        <v>94</v>
      </c>
      <c r="BX25" s="68">
        <v>6.4</v>
      </c>
      <c r="BY25" s="68" t="s">
        <v>94</v>
      </c>
      <c r="BZ25" s="68">
        <v>7</v>
      </c>
      <c r="CA25" s="68" t="s">
        <v>94</v>
      </c>
      <c r="CB25" s="68" t="s">
        <v>94</v>
      </c>
      <c r="CC25" s="68" t="s">
        <v>94</v>
      </c>
      <c r="CD25" s="68" t="s">
        <v>94</v>
      </c>
      <c r="CE25" s="68">
        <v>7.1</v>
      </c>
      <c r="CF25" s="68" t="s">
        <v>94</v>
      </c>
      <c r="CG25" s="68">
        <v>5.6</v>
      </c>
      <c r="CH25" s="68">
        <v>0</v>
      </c>
      <c r="CI25" s="68" t="s">
        <v>94</v>
      </c>
      <c r="CJ25" s="69" t="s">
        <v>94</v>
      </c>
      <c r="CK25" s="68" t="s">
        <v>94</v>
      </c>
      <c r="CL25" s="68" t="s">
        <v>94</v>
      </c>
      <c r="CM25" s="68" t="s">
        <v>94</v>
      </c>
      <c r="CN25" s="68">
        <v>5.7</v>
      </c>
      <c r="CO25" s="68">
        <v>8.9</v>
      </c>
      <c r="CP25" s="71">
        <v>55</v>
      </c>
      <c r="CQ25" s="71">
        <v>0</v>
      </c>
      <c r="CR25" s="68">
        <v>0</v>
      </c>
      <c r="CS25" s="68">
        <v>0</v>
      </c>
      <c r="CT25" s="68" t="s">
        <v>94</v>
      </c>
      <c r="CU25" s="68">
        <v>0</v>
      </c>
      <c r="CV25" s="69" t="s">
        <v>94</v>
      </c>
      <c r="CW25" s="68" t="s">
        <v>94</v>
      </c>
      <c r="CX25" s="68" t="s">
        <v>94</v>
      </c>
      <c r="CY25" s="69" t="s">
        <v>94</v>
      </c>
      <c r="CZ25" s="68">
        <v>0</v>
      </c>
      <c r="DA25" s="68" t="s">
        <v>94</v>
      </c>
      <c r="DB25" s="69" t="s">
        <v>94</v>
      </c>
      <c r="DC25" s="68">
        <v>5</v>
      </c>
      <c r="DD25" s="68">
        <v>8</v>
      </c>
      <c r="DE25" s="68" t="s">
        <v>94</v>
      </c>
      <c r="DF25" s="68" t="s">
        <v>94</v>
      </c>
      <c r="DG25" s="68" t="s">
        <v>94</v>
      </c>
      <c r="DH25" s="68">
        <v>9</v>
      </c>
      <c r="DI25" s="68">
        <v>8.1</v>
      </c>
      <c r="DJ25" s="68">
        <v>0</v>
      </c>
      <c r="DK25" s="68">
        <v>0</v>
      </c>
      <c r="DL25" s="70">
        <v>0</v>
      </c>
      <c r="DM25" s="71">
        <v>26</v>
      </c>
      <c r="DN25" s="71">
        <v>5</v>
      </c>
      <c r="DO25" s="71">
        <v>0</v>
      </c>
      <c r="DP25" s="71">
        <v>5</v>
      </c>
      <c r="DQ25" s="71">
        <v>137</v>
      </c>
      <c r="DR25" s="71">
        <v>5</v>
      </c>
      <c r="DS25" s="71">
        <v>138</v>
      </c>
      <c r="DT25" s="95">
        <v>132</v>
      </c>
      <c r="DU25" s="55">
        <v>0</v>
      </c>
      <c r="DV25" s="109">
        <v>133</v>
      </c>
      <c r="DW25" s="109">
        <v>132</v>
      </c>
      <c r="DX25" s="60">
        <v>2.59</v>
      </c>
      <c r="DY25" s="56"/>
      <c r="DZ25" s="61">
        <v>0</v>
      </c>
      <c r="EA25" s="56"/>
      <c r="EB25" s="56"/>
      <c r="EC25" s="60">
        <v>2.49</v>
      </c>
      <c r="ED25" s="54">
        <v>49</v>
      </c>
      <c r="EE25" s="108">
        <v>7</v>
      </c>
      <c r="EF25" s="108">
        <v>2.89</v>
      </c>
      <c r="EG25" s="57">
        <v>0</v>
      </c>
      <c r="EH25" s="52">
        <v>87</v>
      </c>
      <c r="EI25" s="52">
        <v>136</v>
      </c>
      <c r="EJ25" s="58">
        <v>8.23</v>
      </c>
      <c r="EK25" s="108"/>
    </row>
    <row r="26" spans="1:141" s="59" customFormat="1" ht="25.5" customHeight="1">
      <c r="A26" s="52">
        <v>6</v>
      </c>
      <c r="B26" s="94">
        <v>161325537</v>
      </c>
      <c r="C26" s="94" t="s">
        <v>3</v>
      </c>
      <c r="D26" s="94" t="s">
        <v>22</v>
      </c>
      <c r="E26" s="94" t="s">
        <v>41</v>
      </c>
      <c r="F26" s="53" t="s">
        <v>57</v>
      </c>
      <c r="G26" s="53" t="s">
        <v>85</v>
      </c>
      <c r="H26" s="53" t="s">
        <v>90</v>
      </c>
      <c r="I26" s="68" t="s">
        <v>94</v>
      </c>
      <c r="J26" s="68" t="s">
        <v>94</v>
      </c>
      <c r="K26" s="68">
        <v>7.2</v>
      </c>
      <c r="L26" s="68" t="s">
        <v>94</v>
      </c>
      <c r="M26" s="68" t="s">
        <v>94</v>
      </c>
      <c r="N26" s="68" t="s">
        <v>94</v>
      </c>
      <c r="O26" s="68">
        <v>5.8</v>
      </c>
      <c r="P26" s="68">
        <v>0</v>
      </c>
      <c r="Q26" s="68" t="s">
        <v>94</v>
      </c>
      <c r="R26" s="68">
        <v>0</v>
      </c>
      <c r="S26" s="69" t="s">
        <v>94</v>
      </c>
      <c r="T26" s="68">
        <v>0</v>
      </c>
      <c r="U26" s="68">
        <v>0</v>
      </c>
      <c r="V26" s="68">
        <v>8.1</v>
      </c>
      <c r="W26" s="68">
        <v>6.5</v>
      </c>
      <c r="X26" s="68">
        <v>0</v>
      </c>
      <c r="Y26" s="70">
        <v>8.1</v>
      </c>
      <c r="Z26" s="70">
        <v>6.5</v>
      </c>
      <c r="AA26" s="68" t="s">
        <v>94</v>
      </c>
      <c r="AB26" s="68" t="s">
        <v>94</v>
      </c>
      <c r="AC26" s="68" t="s">
        <v>94</v>
      </c>
      <c r="AD26" s="68">
        <v>7.3</v>
      </c>
      <c r="AE26" s="68" t="s">
        <v>94</v>
      </c>
      <c r="AF26" s="68" t="s">
        <v>94</v>
      </c>
      <c r="AG26" s="68" t="s">
        <v>94</v>
      </c>
      <c r="AH26" s="68" t="s">
        <v>94</v>
      </c>
      <c r="AI26" s="68" t="s">
        <v>94</v>
      </c>
      <c r="AJ26" s="68" t="s">
        <v>94</v>
      </c>
      <c r="AK26" s="68" t="s">
        <v>94</v>
      </c>
      <c r="AL26" s="68" t="s">
        <v>94</v>
      </c>
      <c r="AM26" s="68" t="s">
        <v>94</v>
      </c>
      <c r="AN26" s="68">
        <v>7.6</v>
      </c>
      <c r="AO26" s="68">
        <v>7.2</v>
      </c>
      <c r="AP26" s="68">
        <v>7.8</v>
      </c>
      <c r="AQ26" s="68">
        <v>7.4</v>
      </c>
      <c r="AR26" s="68">
        <v>6.4</v>
      </c>
      <c r="AS26" s="68">
        <v>7.5</v>
      </c>
      <c r="AT26" s="68">
        <v>7.4</v>
      </c>
      <c r="AU26" s="68">
        <v>8</v>
      </c>
      <c r="AV26" s="68">
        <v>0</v>
      </c>
      <c r="AW26" s="68">
        <v>0</v>
      </c>
      <c r="AX26" s="68">
        <v>0</v>
      </c>
      <c r="AY26" s="68">
        <v>0</v>
      </c>
      <c r="AZ26" s="71">
        <v>51</v>
      </c>
      <c r="BA26" s="71">
        <v>0</v>
      </c>
      <c r="BB26" s="68" t="s">
        <v>94</v>
      </c>
      <c r="BC26" s="68" t="s">
        <v>94</v>
      </c>
      <c r="BD26" s="68" t="s">
        <v>94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5.7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6.9</v>
      </c>
      <c r="BQ26" s="71">
        <v>5</v>
      </c>
      <c r="BR26" s="71">
        <v>0</v>
      </c>
      <c r="BS26" s="68" t="s">
        <v>94</v>
      </c>
      <c r="BT26" s="68" t="s">
        <v>94</v>
      </c>
      <c r="BU26" s="68">
        <v>7</v>
      </c>
      <c r="BV26" s="68">
        <v>6.2</v>
      </c>
      <c r="BW26" s="68" t="s">
        <v>94</v>
      </c>
      <c r="BX26" s="68">
        <v>7.2</v>
      </c>
      <c r="BY26" s="68" t="s">
        <v>94</v>
      </c>
      <c r="BZ26" s="68">
        <v>6.5</v>
      </c>
      <c r="CA26" s="68" t="s">
        <v>94</v>
      </c>
      <c r="CB26" s="68" t="s">
        <v>94</v>
      </c>
      <c r="CC26" s="68" t="s">
        <v>94</v>
      </c>
      <c r="CD26" s="68" t="s">
        <v>94</v>
      </c>
      <c r="CE26" s="68">
        <v>7.3</v>
      </c>
      <c r="CF26" s="68" t="s">
        <v>94</v>
      </c>
      <c r="CG26" s="68">
        <v>5.9</v>
      </c>
      <c r="CH26" s="68">
        <v>0</v>
      </c>
      <c r="CI26" s="68" t="s">
        <v>94</v>
      </c>
      <c r="CJ26" s="69" t="s">
        <v>94</v>
      </c>
      <c r="CK26" s="68" t="s">
        <v>94</v>
      </c>
      <c r="CL26" s="68" t="s">
        <v>94</v>
      </c>
      <c r="CM26" s="68" t="s">
        <v>94</v>
      </c>
      <c r="CN26" s="68">
        <v>6.2</v>
      </c>
      <c r="CO26" s="68">
        <v>7.7</v>
      </c>
      <c r="CP26" s="71">
        <v>55</v>
      </c>
      <c r="CQ26" s="71">
        <v>0</v>
      </c>
      <c r="CR26" s="68" t="s">
        <v>94</v>
      </c>
      <c r="CS26" s="68" t="s">
        <v>94</v>
      </c>
      <c r="CT26" s="68" t="s">
        <v>94</v>
      </c>
      <c r="CU26" s="68">
        <v>0</v>
      </c>
      <c r="CV26" s="69" t="s">
        <v>94</v>
      </c>
      <c r="CW26" s="68" t="s">
        <v>94</v>
      </c>
      <c r="CX26" s="68" t="s">
        <v>94</v>
      </c>
      <c r="CY26" s="69" t="s">
        <v>94</v>
      </c>
      <c r="CZ26" s="68">
        <v>0</v>
      </c>
      <c r="DA26" s="68">
        <v>6.6</v>
      </c>
      <c r="DB26" s="69">
        <v>6.6</v>
      </c>
      <c r="DC26" s="68" t="s">
        <v>94</v>
      </c>
      <c r="DD26" s="68">
        <v>7.3</v>
      </c>
      <c r="DE26" s="68" t="s">
        <v>94</v>
      </c>
      <c r="DF26" s="68" t="s">
        <v>94</v>
      </c>
      <c r="DG26" s="68">
        <v>7.1</v>
      </c>
      <c r="DH26" s="68">
        <v>8.8</v>
      </c>
      <c r="DI26" s="68">
        <v>7.6</v>
      </c>
      <c r="DJ26" s="68">
        <v>0</v>
      </c>
      <c r="DK26" s="68">
        <v>0</v>
      </c>
      <c r="DL26" s="70">
        <v>0</v>
      </c>
      <c r="DM26" s="71">
        <v>30</v>
      </c>
      <c r="DN26" s="71">
        <v>5</v>
      </c>
      <c r="DO26" s="71">
        <v>0</v>
      </c>
      <c r="DP26" s="71">
        <v>5</v>
      </c>
      <c r="DQ26" s="71">
        <v>141</v>
      </c>
      <c r="DR26" s="71">
        <v>5</v>
      </c>
      <c r="DS26" s="71">
        <v>138</v>
      </c>
      <c r="DT26" s="95">
        <v>136</v>
      </c>
      <c r="DU26" s="55">
        <v>0</v>
      </c>
      <c r="DV26" s="109">
        <v>133</v>
      </c>
      <c r="DW26" s="109">
        <v>136</v>
      </c>
      <c r="DX26" s="60">
        <v>2.66</v>
      </c>
      <c r="DY26" s="56"/>
      <c r="DZ26" s="61">
        <v>0</v>
      </c>
      <c r="EA26" s="56"/>
      <c r="EB26" s="56"/>
      <c r="EC26" s="60">
        <v>2.56</v>
      </c>
      <c r="ED26" s="54">
        <v>52</v>
      </c>
      <c r="EE26" s="108">
        <v>6.96</v>
      </c>
      <c r="EF26" s="108">
        <v>2.84</v>
      </c>
      <c r="EG26" s="57">
        <v>0</v>
      </c>
      <c r="EH26" s="52">
        <v>87</v>
      </c>
      <c r="EI26" s="52">
        <v>139</v>
      </c>
      <c r="EJ26" s="58">
        <v>7.91</v>
      </c>
      <c r="EK26" s="108"/>
    </row>
    <row r="27" spans="1:141" s="59" customFormat="1" ht="25.5" customHeight="1">
      <c r="A27" s="52">
        <v>7</v>
      </c>
      <c r="B27" s="94">
        <v>1920255442</v>
      </c>
      <c r="C27" s="94" t="s">
        <v>6</v>
      </c>
      <c r="D27" s="94" t="s">
        <v>15</v>
      </c>
      <c r="E27" s="94" t="s">
        <v>47</v>
      </c>
      <c r="F27" s="53" t="s">
        <v>67</v>
      </c>
      <c r="G27" s="53" t="s">
        <v>85</v>
      </c>
      <c r="H27" s="53" t="s">
        <v>90</v>
      </c>
      <c r="I27" s="68">
        <v>9</v>
      </c>
      <c r="J27" s="68">
        <v>7.2</v>
      </c>
      <c r="K27" s="68">
        <v>7.2</v>
      </c>
      <c r="L27" s="68" t="s">
        <v>94</v>
      </c>
      <c r="M27" s="68" t="s">
        <v>94</v>
      </c>
      <c r="N27" s="68" t="s">
        <v>94</v>
      </c>
      <c r="O27" s="68">
        <v>8.4</v>
      </c>
      <c r="P27" s="68">
        <v>0</v>
      </c>
      <c r="Q27" s="68" t="s">
        <v>94</v>
      </c>
      <c r="R27" s="68">
        <v>0</v>
      </c>
      <c r="S27" s="69" t="s">
        <v>94</v>
      </c>
      <c r="T27" s="68">
        <v>0</v>
      </c>
      <c r="U27" s="68">
        <v>0</v>
      </c>
      <c r="V27" s="68">
        <v>0</v>
      </c>
      <c r="W27" s="68">
        <v>8.6</v>
      </c>
      <c r="X27" s="68">
        <v>8.8</v>
      </c>
      <c r="Y27" s="70">
        <v>8.8</v>
      </c>
      <c r="Z27" s="70">
        <v>8.6</v>
      </c>
      <c r="AA27" s="68">
        <v>7.5</v>
      </c>
      <c r="AB27" s="68" t="s">
        <v>94</v>
      </c>
      <c r="AC27" s="68" t="s">
        <v>94</v>
      </c>
      <c r="AD27" s="68" t="s">
        <v>94</v>
      </c>
      <c r="AE27" s="68" t="s">
        <v>94</v>
      </c>
      <c r="AF27" s="68" t="s">
        <v>94</v>
      </c>
      <c r="AG27" s="68" t="s">
        <v>94</v>
      </c>
      <c r="AH27" s="68" t="s">
        <v>94</v>
      </c>
      <c r="AI27" s="68" t="s">
        <v>94</v>
      </c>
      <c r="AJ27" s="68" t="s">
        <v>94</v>
      </c>
      <c r="AK27" s="68" t="s">
        <v>94</v>
      </c>
      <c r="AL27" s="68" t="s">
        <v>94</v>
      </c>
      <c r="AM27" s="68" t="s">
        <v>94</v>
      </c>
      <c r="AN27" s="68">
        <v>7.6</v>
      </c>
      <c r="AO27" s="68">
        <v>6.5</v>
      </c>
      <c r="AP27" s="68">
        <v>9</v>
      </c>
      <c r="AQ27" s="68">
        <v>7.4</v>
      </c>
      <c r="AR27" s="68">
        <v>8.7</v>
      </c>
      <c r="AS27" s="68">
        <v>7.5</v>
      </c>
      <c r="AT27" s="68">
        <v>9.4</v>
      </c>
      <c r="AU27" s="68">
        <v>7.6</v>
      </c>
      <c r="AV27" s="68">
        <v>0</v>
      </c>
      <c r="AW27" s="68">
        <v>0</v>
      </c>
      <c r="AX27" s="68">
        <v>0</v>
      </c>
      <c r="AY27" s="68">
        <v>0</v>
      </c>
      <c r="AZ27" s="71">
        <v>51</v>
      </c>
      <c r="BA27" s="71">
        <v>0</v>
      </c>
      <c r="BB27" s="68" t="s">
        <v>94</v>
      </c>
      <c r="BC27" s="68" t="s">
        <v>94</v>
      </c>
      <c r="BD27" s="68" t="s">
        <v>94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6.4</v>
      </c>
      <c r="BQ27" s="71">
        <v>4</v>
      </c>
      <c r="BR27" s="71">
        <v>1</v>
      </c>
      <c r="BS27" s="68" t="s">
        <v>94</v>
      </c>
      <c r="BT27" s="68">
        <v>10</v>
      </c>
      <c r="BU27" s="68">
        <v>7.2</v>
      </c>
      <c r="BV27" s="68">
        <v>8.6</v>
      </c>
      <c r="BW27" s="68" t="s">
        <v>94</v>
      </c>
      <c r="BX27" s="68" t="s">
        <v>94</v>
      </c>
      <c r="BY27" s="68" t="s">
        <v>94</v>
      </c>
      <c r="BZ27" s="68">
        <v>7.3</v>
      </c>
      <c r="CA27" s="68" t="s">
        <v>94</v>
      </c>
      <c r="CB27" s="68">
        <v>9</v>
      </c>
      <c r="CC27" s="68" t="s">
        <v>94</v>
      </c>
      <c r="CD27" s="68" t="s">
        <v>94</v>
      </c>
      <c r="CE27" s="68">
        <v>8.2</v>
      </c>
      <c r="CF27" s="68" t="s">
        <v>94</v>
      </c>
      <c r="CG27" s="68" t="s">
        <v>94</v>
      </c>
      <c r="CH27" s="68">
        <v>0</v>
      </c>
      <c r="CI27" s="68">
        <v>7.1</v>
      </c>
      <c r="CJ27" s="69">
        <v>7.1</v>
      </c>
      <c r="CK27" s="68">
        <v>9.4</v>
      </c>
      <c r="CL27" s="68" t="s">
        <v>94</v>
      </c>
      <c r="CM27" s="68" t="s">
        <v>94</v>
      </c>
      <c r="CN27" s="68" t="s">
        <v>94</v>
      </c>
      <c r="CO27" s="68">
        <v>0</v>
      </c>
      <c r="CP27" s="71">
        <v>54</v>
      </c>
      <c r="CQ27" s="71">
        <v>1</v>
      </c>
      <c r="CR27" s="68" t="s">
        <v>94</v>
      </c>
      <c r="CS27" s="68">
        <v>0</v>
      </c>
      <c r="CT27" s="68">
        <v>0</v>
      </c>
      <c r="CU27" s="68">
        <v>0</v>
      </c>
      <c r="CV27" s="69" t="s">
        <v>94</v>
      </c>
      <c r="CW27" s="68">
        <v>0</v>
      </c>
      <c r="CX27" s="68" t="s">
        <v>94</v>
      </c>
      <c r="CY27" s="69" t="s">
        <v>94</v>
      </c>
      <c r="CZ27" s="68">
        <v>0</v>
      </c>
      <c r="DA27" s="68">
        <v>8.1</v>
      </c>
      <c r="DB27" s="69">
        <v>8.1</v>
      </c>
      <c r="DC27" s="68" t="s">
        <v>94</v>
      </c>
      <c r="DD27" s="68">
        <v>8.5</v>
      </c>
      <c r="DE27" s="68">
        <v>8.3</v>
      </c>
      <c r="DF27" s="68" t="s">
        <v>94</v>
      </c>
      <c r="DG27" s="68">
        <v>7.8</v>
      </c>
      <c r="DH27" s="68">
        <v>8.4</v>
      </c>
      <c r="DI27" s="68">
        <v>8.5</v>
      </c>
      <c r="DJ27" s="68">
        <v>0</v>
      </c>
      <c r="DK27" s="68">
        <v>0</v>
      </c>
      <c r="DL27" s="70">
        <v>0</v>
      </c>
      <c r="DM27" s="71">
        <v>23</v>
      </c>
      <c r="DN27" s="71">
        <v>5</v>
      </c>
      <c r="DO27" s="71">
        <v>0</v>
      </c>
      <c r="DP27" s="71">
        <v>5</v>
      </c>
      <c r="DQ27" s="71">
        <v>132</v>
      </c>
      <c r="DR27" s="71">
        <v>7</v>
      </c>
      <c r="DS27" s="71">
        <v>138</v>
      </c>
      <c r="DT27" s="95">
        <v>128</v>
      </c>
      <c r="DU27" s="55">
        <v>1</v>
      </c>
      <c r="DV27" s="109">
        <v>133</v>
      </c>
      <c r="DW27" s="109">
        <v>129</v>
      </c>
      <c r="DX27" s="60">
        <v>3.85</v>
      </c>
      <c r="DY27" s="56"/>
      <c r="DZ27" s="61">
        <v>0.007518796992481203</v>
      </c>
      <c r="EA27" s="56"/>
      <c r="EB27" s="56"/>
      <c r="EC27" s="60">
        <v>3.7</v>
      </c>
      <c r="ED27" s="54">
        <v>59</v>
      </c>
      <c r="EE27" s="108">
        <v>8.22</v>
      </c>
      <c r="EF27" s="108">
        <v>3.59</v>
      </c>
      <c r="EG27" s="57">
        <v>0</v>
      </c>
      <c r="EH27" s="52">
        <v>64</v>
      </c>
      <c r="EI27" s="52">
        <v>123</v>
      </c>
      <c r="EJ27" s="58">
        <v>7.95</v>
      </c>
      <c r="EK27" s="108"/>
    </row>
    <row r="28" spans="1:141" s="59" customFormat="1" ht="25.5" customHeight="1">
      <c r="A28" s="52">
        <v>8</v>
      </c>
      <c r="B28" s="94">
        <v>1920262301</v>
      </c>
      <c r="C28" s="94" t="s">
        <v>7</v>
      </c>
      <c r="D28" s="94" t="s">
        <v>21</v>
      </c>
      <c r="E28" s="94" t="s">
        <v>35</v>
      </c>
      <c r="F28" s="53" t="s">
        <v>52</v>
      </c>
      <c r="G28" s="53" t="s">
        <v>85</v>
      </c>
      <c r="H28" s="53" t="s">
        <v>90</v>
      </c>
      <c r="I28" s="68">
        <v>8.7</v>
      </c>
      <c r="J28" s="68">
        <v>7.3</v>
      </c>
      <c r="K28" s="68">
        <v>6.1</v>
      </c>
      <c r="L28" s="68" t="s">
        <v>94</v>
      </c>
      <c r="M28" s="68" t="s">
        <v>94</v>
      </c>
      <c r="N28" s="68" t="s">
        <v>94</v>
      </c>
      <c r="O28" s="68" t="s">
        <v>94</v>
      </c>
      <c r="P28" s="68">
        <v>0</v>
      </c>
      <c r="Q28" s="68" t="s">
        <v>94</v>
      </c>
      <c r="R28" s="68">
        <v>0</v>
      </c>
      <c r="S28" s="69" t="s">
        <v>94</v>
      </c>
      <c r="T28" s="68">
        <v>0</v>
      </c>
      <c r="U28" s="68">
        <v>0</v>
      </c>
      <c r="V28" s="68">
        <v>7.7</v>
      </c>
      <c r="W28" s="68">
        <v>7.9</v>
      </c>
      <c r="X28" s="68">
        <v>0</v>
      </c>
      <c r="Y28" s="70">
        <v>7.9</v>
      </c>
      <c r="Z28" s="70">
        <v>7.7</v>
      </c>
      <c r="AA28" s="68">
        <v>7.8</v>
      </c>
      <c r="AB28" s="68" t="s">
        <v>94</v>
      </c>
      <c r="AC28" s="68" t="s">
        <v>94</v>
      </c>
      <c r="AD28" s="68" t="s">
        <v>94</v>
      </c>
      <c r="AE28" s="68" t="s">
        <v>94</v>
      </c>
      <c r="AF28" s="68" t="s">
        <v>94</v>
      </c>
      <c r="AG28" s="68" t="s">
        <v>94</v>
      </c>
      <c r="AH28" s="68" t="s">
        <v>94</v>
      </c>
      <c r="AI28" s="68" t="s">
        <v>94</v>
      </c>
      <c r="AJ28" s="68" t="s">
        <v>94</v>
      </c>
      <c r="AK28" s="68" t="s">
        <v>94</v>
      </c>
      <c r="AL28" s="68" t="s">
        <v>94</v>
      </c>
      <c r="AM28" s="68" t="s">
        <v>94</v>
      </c>
      <c r="AN28" s="68">
        <v>7.1</v>
      </c>
      <c r="AO28" s="68">
        <v>6.8</v>
      </c>
      <c r="AP28" s="68">
        <v>7.2</v>
      </c>
      <c r="AQ28" s="68">
        <v>8.1</v>
      </c>
      <c r="AR28" s="68">
        <v>8.7</v>
      </c>
      <c r="AS28" s="68">
        <v>8.6</v>
      </c>
      <c r="AT28" s="68">
        <v>8.8</v>
      </c>
      <c r="AU28" s="68">
        <v>8.5</v>
      </c>
      <c r="AV28" s="68">
        <v>0</v>
      </c>
      <c r="AW28" s="68">
        <v>0</v>
      </c>
      <c r="AX28" s="68">
        <v>0</v>
      </c>
      <c r="AY28" s="68">
        <v>0</v>
      </c>
      <c r="AZ28" s="71">
        <v>51</v>
      </c>
      <c r="BA28" s="71">
        <v>0</v>
      </c>
      <c r="BB28" s="68" t="s">
        <v>94</v>
      </c>
      <c r="BC28" s="68" t="s">
        <v>94</v>
      </c>
      <c r="BD28" s="68" t="s">
        <v>94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7</v>
      </c>
      <c r="BM28" s="68">
        <v>0</v>
      </c>
      <c r="BN28" s="68">
        <v>0</v>
      </c>
      <c r="BO28" s="68">
        <v>0</v>
      </c>
      <c r="BP28" s="68">
        <v>6.2</v>
      </c>
      <c r="BQ28" s="71">
        <v>5</v>
      </c>
      <c r="BR28" s="71">
        <v>0</v>
      </c>
      <c r="BS28" s="68" t="s">
        <v>94</v>
      </c>
      <c r="BT28" s="68">
        <v>8.7</v>
      </c>
      <c r="BU28" s="68">
        <v>7.9</v>
      </c>
      <c r="BV28" s="68">
        <v>5.7</v>
      </c>
      <c r="BW28" s="68" t="s">
        <v>94</v>
      </c>
      <c r="BX28" s="68" t="s">
        <v>94</v>
      </c>
      <c r="BY28" s="68" t="s">
        <v>94</v>
      </c>
      <c r="BZ28" s="68">
        <v>6.5</v>
      </c>
      <c r="CA28" s="68" t="s">
        <v>94</v>
      </c>
      <c r="CB28" s="68">
        <v>8.2</v>
      </c>
      <c r="CC28" s="68" t="s">
        <v>94</v>
      </c>
      <c r="CD28" s="68" t="s">
        <v>94</v>
      </c>
      <c r="CE28" s="68">
        <v>8</v>
      </c>
      <c r="CF28" s="68">
        <v>7.8</v>
      </c>
      <c r="CG28" s="68" t="s">
        <v>94</v>
      </c>
      <c r="CH28" s="68">
        <v>0</v>
      </c>
      <c r="CI28" s="68">
        <v>8.3</v>
      </c>
      <c r="CJ28" s="69">
        <v>8.3</v>
      </c>
      <c r="CK28" s="68">
        <v>7.2</v>
      </c>
      <c r="CL28" s="68" t="s">
        <v>94</v>
      </c>
      <c r="CM28" s="68" t="s">
        <v>94</v>
      </c>
      <c r="CN28" s="68">
        <v>6.7</v>
      </c>
      <c r="CO28" s="68">
        <v>7.4</v>
      </c>
      <c r="CP28" s="71">
        <v>55</v>
      </c>
      <c r="CQ28" s="71">
        <v>0</v>
      </c>
      <c r="CR28" s="68">
        <v>0</v>
      </c>
      <c r="CS28" s="68">
        <v>5.5</v>
      </c>
      <c r="CT28" s="68">
        <v>0</v>
      </c>
      <c r="CU28" s="68">
        <v>0</v>
      </c>
      <c r="CV28" s="69">
        <v>5.5</v>
      </c>
      <c r="CW28" s="68">
        <v>0</v>
      </c>
      <c r="CX28" s="68" t="s">
        <v>94</v>
      </c>
      <c r="CY28" s="69" t="s">
        <v>94</v>
      </c>
      <c r="CZ28" s="68">
        <v>0</v>
      </c>
      <c r="DA28" s="68">
        <v>6.6</v>
      </c>
      <c r="DB28" s="69">
        <v>6.6</v>
      </c>
      <c r="DC28" s="68" t="s">
        <v>94</v>
      </c>
      <c r="DD28" s="68">
        <v>0</v>
      </c>
      <c r="DE28" s="68">
        <v>7.15</v>
      </c>
      <c r="DF28" s="68" t="s">
        <v>94</v>
      </c>
      <c r="DG28" s="68">
        <v>7.8</v>
      </c>
      <c r="DH28" s="68">
        <v>7.6</v>
      </c>
      <c r="DI28" s="68">
        <v>8.5</v>
      </c>
      <c r="DJ28" s="68">
        <v>0</v>
      </c>
      <c r="DK28" s="68">
        <v>0</v>
      </c>
      <c r="DL28" s="70">
        <v>0</v>
      </c>
      <c r="DM28" s="71">
        <v>20</v>
      </c>
      <c r="DN28" s="71">
        <v>8</v>
      </c>
      <c r="DO28" s="71">
        <v>0</v>
      </c>
      <c r="DP28" s="71">
        <v>5</v>
      </c>
      <c r="DQ28" s="71">
        <v>131</v>
      </c>
      <c r="DR28" s="71">
        <v>8</v>
      </c>
      <c r="DS28" s="71">
        <v>138</v>
      </c>
      <c r="DT28" s="95">
        <v>126</v>
      </c>
      <c r="DU28" s="55">
        <v>3</v>
      </c>
      <c r="DV28" s="109">
        <v>133</v>
      </c>
      <c r="DW28" s="109">
        <v>129</v>
      </c>
      <c r="DX28" s="60">
        <v>3.74</v>
      </c>
      <c r="DY28" s="56"/>
      <c r="DZ28" s="61">
        <v>0.022556390977443608</v>
      </c>
      <c r="EA28" s="56"/>
      <c r="EB28" s="56"/>
      <c r="EC28" s="60">
        <v>3.6</v>
      </c>
      <c r="ED28" s="54">
        <v>64</v>
      </c>
      <c r="EE28" s="108">
        <v>7.48</v>
      </c>
      <c r="EF28" s="108">
        <v>3.19</v>
      </c>
      <c r="EG28" s="57">
        <v>0</v>
      </c>
      <c r="EH28" s="52">
        <v>59</v>
      </c>
      <c r="EI28" s="52">
        <v>123</v>
      </c>
      <c r="EJ28" s="58">
        <v>7.14</v>
      </c>
      <c r="EK28" s="108"/>
    </row>
    <row r="29" spans="1:141" s="59" customFormat="1" ht="25.5" customHeight="1">
      <c r="A29" s="52">
        <v>9</v>
      </c>
      <c r="B29" s="94">
        <v>1920269532</v>
      </c>
      <c r="C29" s="94" t="s">
        <v>4</v>
      </c>
      <c r="D29" s="94" t="s">
        <v>23</v>
      </c>
      <c r="E29" s="94" t="s">
        <v>36</v>
      </c>
      <c r="F29" s="53" t="s">
        <v>53</v>
      </c>
      <c r="G29" s="53" t="s">
        <v>85</v>
      </c>
      <c r="H29" s="53" t="s">
        <v>90</v>
      </c>
      <c r="I29" s="68">
        <v>7.2</v>
      </c>
      <c r="J29" s="68">
        <v>6.7</v>
      </c>
      <c r="K29" s="68">
        <v>6.8</v>
      </c>
      <c r="L29" s="68" t="s">
        <v>94</v>
      </c>
      <c r="M29" s="68">
        <v>7.5</v>
      </c>
      <c r="N29" s="68" t="s">
        <v>94</v>
      </c>
      <c r="O29" s="68">
        <v>5.8</v>
      </c>
      <c r="P29" s="68">
        <v>0</v>
      </c>
      <c r="Q29" s="68" t="s">
        <v>94</v>
      </c>
      <c r="R29" s="68">
        <v>0</v>
      </c>
      <c r="S29" s="69" t="s">
        <v>94</v>
      </c>
      <c r="T29" s="68">
        <v>0</v>
      </c>
      <c r="U29" s="68">
        <v>0</v>
      </c>
      <c r="V29" s="68">
        <v>0</v>
      </c>
      <c r="W29" s="68">
        <v>6.6</v>
      </c>
      <c r="X29" s="68">
        <v>7.7</v>
      </c>
      <c r="Y29" s="70">
        <v>7.7</v>
      </c>
      <c r="Z29" s="70">
        <v>6.6</v>
      </c>
      <c r="AA29" s="68">
        <v>7.6</v>
      </c>
      <c r="AB29" s="68" t="s">
        <v>94</v>
      </c>
      <c r="AC29" s="68" t="s">
        <v>94</v>
      </c>
      <c r="AD29" s="68" t="s">
        <v>94</v>
      </c>
      <c r="AE29" s="68" t="s">
        <v>94</v>
      </c>
      <c r="AF29" s="68" t="s">
        <v>94</v>
      </c>
      <c r="AG29" s="68" t="s">
        <v>94</v>
      </c>
      <c r="AH29" s="68" t="s">
        <v>94</v>
      </c>
      <c r="AI29" s="68" t="s">
        <v>94</v>
      </c>
      <c r="AJ29" s="68" t="s">
        <v>94</v>
      </c>
      <c r="AK29" s="68" t="s">
        <v>94</v>
      </c>
      <c r="AL29" s="68" t="s">
        <v>94</v>
      </c>
      <c r="AM29" s="68" t="s">
        <v>94</v>
      </c>
      <c r="AN29" s="68">
        <v>8.2</v>
      </c>
      <c r="AO29" s="68">
        <v>8.7</v>
      </c>
      <c r="AP29" s="68">
        <v>8.9</v>
      </c>
      <c r="AQ29" s="68">
        <v>7</v>
      </c>
      <c r="AR29" s="68">
        <v>9.1</v>
      </c>
      <c r="AS29" s="68">
        <v>6.5</v>
      </c>
      <c r="AT29" s="68">
        <v>8.8</v>
      </c>
      <c r="AU29" s="68">
        <v>7.7</v>
      </c>
      <c r="AV29" s="68">
        <v>0</v>
      </c>
      <c r="AW29" s="68">
        <v>0</v>
      </c>
      <c r="AX29" s="68">
        <v>0</v>
      </c>
      <c r="AY29" s="68">
        <v>0</v>
      </c>
      <c r="AZ29" s="71">
        <v>51</v>
      </c>
      <c r="BA29" s="71">
        <v>0</v>
      </c>
      <c r="BB29" s="68" t="s">
        <v>94</v>
      </c>
      <c r="BC29" s="68" t="s">
        <v>94</v>
      </c>
      <c r="BD29" s="68" t="s">
        <v>94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6</v>
      </c>
      <c r="BM29" s="68">
        <v>0</v>
      </c>
      <c r="BN29" s="68">
        <v>0</v>
      </c>
      <c r="BO29" s="68">
        <v>0</v>
      </c>
      <c r="BP29" s="68">
        <v>7.4</v>
      </c>
      <c r="BQ29" s="71">
        <v>5</v>
      </c>
      <c r="BR29" s="71">
        <v>0</v>
      </c>
      <c r="BS29" s="68" t="s">
        <v>94</v>
      </c>
      <c r="BT29" s="68">
        <v>7</v>
      </c>
      <c r="BU29" s="68">
        <v>8.6</v>
      </c>
      <c r="BV29" s="68">
        <v>5.1</v>
      </c>
      <c r="BW29" s="68">
        <v>7</v>
      </c>
      <c r="BX29" s="68" t="s">
        <v>94</v>
      </c>
      <c r="BY29" s="68" t="s">
        <v>94</v>
      </c>
      <c r="BZ29" s="68">
        <v>6.3</v>
      </c>
      <c r="CA29" s="68" t="s">
        <v>94</v>
      </c>
      <c r="CB29" s="68">
        <v>8.4</v>
      </c>
      <c r="CC29" s="68" t="s">
        <v>94</v>
      </c>
      <c r="CD29" s="68" t="s">
        <v>94</v>
      </c>
      <c r="CE29" s="68">
        <v>5.5</v>
      </c>
      <c r="CF29" s="68" t="s">
        <v>94</v>
      </c>
      <c r="CG29" s="68" t="s">
        <v>94</v>
      </c>
      <c r="CH29" s="68">
        <v>0</v>
      </c>
      <c r="CI29" s="68">
        <v>0</v>
      </c>
      <c r="CJ29" s="69">
        <v>0</v>
      </c>
      <c r="CK29" s="68">
        <v>7.8</v>
      </c>
      <c r="CL29" s="68" t="s">
        <v>94</v>
      </c>
      <c r="CM29" s="68" t="s">
        <v>94</v>
      </c>
      <c r="CN29" s="68" t="s">
        <v>94</v>
      </c>
      <c r="CO29" s="68">
        <v>8.7</v>
      </c>
      <c r="CP29" s="71">
        <v>52</v>
      </c>
      <c r="CQ29" s="71">
        <v>3</v>
      </c>
      <c r="CR29" s="68">
        <v>0</v>
      </c>
      <c r="CS29" s="68">
        <v>7.3</v>
      </c>
      <c r="CT29" s="68">
        <v>0</v>
      </c>
      <c r="CU29" s="68">
        <v>0</v>
      </c>
      <c r="CV29" s="69">
        <v>7.3</v>
      </c>
      <c r="CW29" s="68">
        <v>0</v>
      </c>
      <c r="CX29" s="68" t="s">
        <v>94</v>
      </c>
      <c r="CY29" s="69" t="s">
        <v>94</v>
      </c>
      <c r="CZ29" s="68">
        <v>0</v>
      </c>
      <c r="DA29" s="68">
        <v>5.8</v>
      </c>
      <c r="DB29" s="69">
        <v>5.8</v>
      </c>
      <c r="DC29" s="68" t="s">
        <v>94</v>
      </c>
      <c r="DD29" s="68" t="s">
        <v>94</v>
      </c>
      <c r="DE29" s="68" t="s">
        <v>94</v>
      </c>
      <c r="DF29" s="68" t="s">
        <v>94</v>
      </c>
      <c r="DG29" s="68">
        <v>6.4</v>
      </c>
      <c r="DH29" s="68">
        <v>8.7</v>
      </c>
      <c r="DI29" s="68">
        <v>7.8</v>
      </c>
      <c r="DJ29" s="68">
        <v>0</v>
      </c>
      <c r="DK29" s="68">
        <v>0</v>
      </c>
      <c r="DL29" s="70">
        <v>0</v>
      </c>
      <c r="DM29" s="71">
        <v>23</v>
      </c>
      <c r="DN29" s="71">
        <v>5</v>
      </c>
      <c r="DO29" s="71">
        <v>0</v>
      </c>
      <c r="DP29" s="71">
        <v>5</v>
      </c>
      <c r="DQ29" s="71">
        <v>131</v>
      </c>
      <c r="DR29" s="71">
        <v>8</v>
      </c>
      <c r="DS29" s="71">
        <v>138</v>
      </c>
      <c r="DT29" s="95">
        <v>126</v>
      </c>
      <c r="DU29" s="55">
        <v>3</v>
      </c>
      <c r="DV29" s="109">
        <v>133</v>
      </c>
      <c r="DW29" s="109">
        <v>129</v>
      </c>
      <c r="DX29" s="60">
        <v>3.38</v>
      </c>
      <c r="DY29" s="56"/>
      <c r="DZ29" s="61">
        <v>0.022556390977443608</v>
      </c>
      <c r="EA29" s="56"/>
      <c r="EB29" s="56"/>
      <c r="EC29" s="60">
        <v>3.25</v>
      </c>
      <c r="ED29" s="54">
        <v>61</v>
      </c>
      <c r="EE29" s="108">
        <v>7.1</v>
      </c>
      <c r="EF29" s="108">
        <v>2.93</v>
      </c>
      <c r="EG29" s="57">
        <v>0</v>
      </c>
      <c r="EH29" s="52">
        <v>62</v>
      </c>
      <c r="EI29" s="52">
        <v>123</v>
      </c>
      <c r="EJ29" s="58">
        <v>6.76</v>
      </c>
      <c r="EK29" s="108"/>
    </row>
    <row r="30" spans="1:141" s="59" customFormat="1" ht="25.5" customHeight="1">
      <c r="A30" s="52">
        <v>10</v>
      </c>
      <c r="B30" s="94">
        <v>161325345</v>
      </c>
      <c r="C30" s="94" t="s">
        <v>8</v>
      </c>
      <c r="D30" s="94" t="s">
        <v>24</v>
      </c>
      <c r="E30" s="94" t="s">
        <v>37</v>
      </c>
      <c r="F30" s="53" t="s">
        <v>54</v>
      </c>
      <c r="G30" s="53" t="s">
        <v>86</v>
      </c>
      <c r="H30" s="53" t="s">
        <v>90</v>
      </c>
      <c r="I30" s="68" t="s">
        <v>94</v>
      </c>
      <c r="J30" s="68" t="s">
        <v>94</v>
      </c>
      <c r="K30" s="68">
        <v>7.2</v>
      </c>
      <c r="L30" s="68" t="s">
        <v>94</v>
      </c>
      <c r="M30" s="68" t="s">
        <v>94</v>
      </c>
      <c r="N30" s="68" t="s">
        <v>94</v>
      </c>
      <c r="O30" s="68">
        <v>5.2</v>
      </c>
      <c r="P30" s="68">
        <v>0</v>
      </c>
      <c r="Q30" s="68" t="s">
        <v>94</v>
      </c>
      <c r="R30" s="68">
        <v>0</v>
      </c>
      <c r="S30" s="69" t="s">
        <v>94</v>
      </c>
      <c r="T30" s="68">
        <v>0</v>
      </c>
      <c r="U30" s="68">
        <v>0</v>
      </c>
      <c r="V30" s="68">
        <v>8.3</v>
      </c>
      <c r="W30" s="68">
        <v>8.5</v>
      </c>
      <c r="X30" s="68">
        <v>0</v>
      </c>
      <c r="Y30" s="70">
        <v>8.5</v>
      </c>
      <c r="Z30" s="70">
        <v>8.3</v>
      </c>
      <c r="AA30" s="68" t="s">
        <v>94</v>
      </c>
      <c r="AB30" s="68" t="s">
        <v>94</v>
      </c>
      <c r="AC30" s="68" t="s">
        <v>94</v>
      </c>
      <c r="AD30" s="68">
        <v>8.2</v>
      </c>
      <c r="AE30" s="68" t="s">
        <v>94</v>
      </c>
      <c r="AF30" s="68" t="s">
        <v>94</v>
      </c>
      <c r="AG30" s="68" t="s">
        <v>94</v>
      </c>
      <c r="AH30" s="68" t="s">
        <v>94</v>
      </c>
      <c r="AI30" s="68" t="s">
        <v>94</v>
      </c>
      <c r="AJ30" s="68" t="s">
        <v>94</v>
      </c>
      <c r="AK30" s="68" t="s">
        <v>94</v>
      </c>
      <c r="AL30" s="68" t="s">
        <v>94</v>
      </c>
      <c r="AM30" s="68" t="s">
        <v>94</v>
      </c>
      <c r="AN30" s="68">
        <v>7.7</v>
      </c>
      <c r="AO30" s="68">
        <v>8</v>
      </c>
      <c r="AP30" s="68">
        <v>8.2</v>
      </c>
      <c r="AQ30" s="68">
        <v>6.7</v>
      </c>
      <c r="AR30" s="68">
        <v>8.3</v>
      </c>
      <c r="AS30" s="68">
        <v>6.8</v>
      </c>
      <c r="AT30" s="68">
        <v>7.8</v>
      </c>
      <c r="AU30" s="68">
        <v>6.5</v>
      </c>
      <c r="AV30" s="68">
        <v>0</v>
      </c>
      <c r="AW30" s="68">
        <v>0</v>
      </c>
      <c r="AX30" s="68">
        <v>0</v>
      </c>
      <c r="AY30" s="68">
        <v>0</v>
      </c>
      <c r="AZ30" s="71">
        <v>51</v>
      </c>
      <c r="BA30" s="71">
        <v>0</v>
      </c>
      <c r="BB30" s="68" t="s">
        <v>94</v>
      </c>
      <c r="BC30" s="68" t="s">
        <v>94</v>
      </c>
      <c r="BD30" s="68" t="s">
        <v>94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5.3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8</v>
      </c>
      <c r="BQ30" s="71">
        <v>5</v>
      </c>
      <c r="BR30" s="71">
        <v>0</v>
      </c>
      <c r="BS30" s="68" t="s">
        <v>94</v>
      </c>
      <c r="BT30" s="68" t="s">
        <v>94</v>
      </c>
      <c r="BU30" s="68">
        <v>7.2</v>
      </c>
      <c r="BV30" s="68">
        <v>6.8</v>
      </c>
      <c r="BW30" s="68" t="s">
        <v>94</v>
      </c>
      <c r="BX30" s="68">
        <v>7.7</v>
      </c>
      <c r="BY30" s="68" t="s">
        <v>94</v>
      </c>
      <c r="BZ30" s="68">
        <v>6.2</v>
      </c>
      <c r="CA30" s="68" t="s">
        <v>94</v>
      </c>
      <c r="CB30" s="68" t="s">
        <v>94</v>
      </c>
      <c r="CC30" s="68" t="s">
        <v>94</v>
      </c>
      <c r="CD30" s="68" t="s">
        <v>94</v>
      </c>
      <c r="CE30" s="68">
        <v>7.5</v>
      </c>
      <c r="CF30" s="68" t="s">
        <v>94</v>
      </c>
      <c r="CG30" s="68">
        <v>6.3</v>
      </c>
      <c r="CH30" s="68">
        <v>0</v>
      </c>
      <c r="CI30" s="68" t="s">
        <v>94</v>
      </c>
      <c r="CJ30" s="69" t="s">
        <v>94</v>
      </c>
      <c r="CK30" s="68" t="s">
        <v>94</v>
      </c>
      <c r="CL30" s="68" t="s">
        <v>94</v>
      </c>
      <c r="CM30" s="68" t="s">
        <v>94</v>
      </c>
      <c r="CN30" s="68">
        <v>5.9</v>
      </c>
      <c r="CO30" s="68">
        <v>8.5</v>
      </c>
      <c r="CP30" s="71">
        <v>55</v>
      </c>
      <c r="CQ30" s="71">
        <v>0</v>
      </c>
      <c r="CR30" s="68" t="s">
        <v>94</v>
      </c>
      <c r="CS30" s="68" t="s">
        <v>94</v>
      </c>
      <c r="CT30" s="68" t="s">
        <v>94</v>
      </c>
      <c r="CU30" s="68">
        <v>0</v>
      </c>
      <c r="CV30" s="69" t="s">
        <v>94</v>
      </c>
      <c r="CW30" s="68" t="s">
        <v>94</v>
      </c>
      <c r="CX30" s="68" t="s">
        <v>94</v>
      </c>
      <c r="CY30" s="69" t="s">
        <v>94</v>
      </c>
      <c r="CZ30" s="68">
        <v>0</v>
      </c>
      <c r="DA30" s="68">
        <v>7.4</v>
      </c>
      <c r="DB30" s="69">
        <v>7.4</v>
      </c>
      <c r="DC30" s="68" t="s">
        <v>94</v>
      </c>
      <c r="DD30" s="68">
        <v>7.3</v>
      </c>
      <c r="DE30" s="68" t="s">
        <v>94</v>
      </c>
      <c r="DF30" s="68" t="s">
        <v>94</v>
      </c>
      <c r="DG30" s="68">
        <v>0</v>
      </c>
      <c r="DH30" s="68">
        <v>8.5</v>
      </c>
      <c r="DI30" s="68">
        <v>7.5</v>
      </c>
      <c r="DJ30" s="68">
        <v>0</v>
      </c>
      <c r="DK30" s="68">
        <v>0</v>
      </c>
      <c r="DL30" s="70">
        <v>0</v>
      </c>
      <c r="DM30" s="71">
        <v>27</v>
      </c>
      <c r="DN30" s="71">
        <v>8</v>
      </c>
      <c r="DO30" s="71">
        <v>0</v>
      </c>
      <c r="DP30" s="71">
        <v>5</v>
      </c>
      <c r="DQ30" s="71">
        <v>138</v>
      </c>
      <c r="DR30" s="71">
        <v>8</v>
      </c>
      <c r="DS30" s="71">
        <v>138</v>
      </c>
      <c r="DT30" s="95">
        <v>133</v>
      </c>
      <c r="DU30" s="55">
        <v>3</v>
      </c>
      <c r="DV30" s="109">
        <v>133</v>
      </c>
      <c r="DW30" s="109">
        <v>136</v>
      </c>
      <c r="DX30" s="60">
        <v>2.59</v>
      </c>
      <c r="DY30" s="56"/>
      <c r="DZ30" s="61">
        <v>0.022556390977443608</v>
      </c>
      <c r="EA30" s="56"/>
      <c r="EB30" s="56"/>
      <c r="EC30" s="60">
        <v>2.5</v>
      </c>
      <c r="ED30" s="54">
        <v>52</v>
      </c>
      <c r="EE30" s="108">
        <v>6.79</v>
      </c>
      <c r="EF30" s="108">
        <v>2.82</v>
      </c>
      <c r="EG30" s="57">
        <v>0</v>
      </c>
      <c r="EH30" s="52">
        <v>87</v>
      </c>
      <c r="EI30" s="52">
        <v>139</v>
      </c>
      <c r="EJ30" s="58">
        <v>7.72</v>
      </c>
      <c r="EK30" s="108"/>
    </row>
    <row r="31" spans="1:141" s="59" customFormat="1" ht="25.5" customHeight="1">
      <c r="A31" s="52">
        <v>11</v>
      </c>
      <c r="B31" s="94">
        <v>1920255424</v>
      </c>
      <c r="C31" s="94" t="s">
        <v>6</v>
      </c>
      <c r="D31" s="94" t="s">
        <v>15</v>
      </c>
      <c r="E31" s="94" t="s">
        <v>44</v>
      </c>
      <c r="F31" s="53" t="s">
        <v>62</v>
      </c>
      <c r="G31" s="53" t="s">
        <v>85</v>
      </c>
      <c r="H31" s="53" t="s">
        <v>90</v>
      </c>
      <c r="I31" s="68">
        <v>8.4</v>
      </c>
      <c r="J31" s="68">
        <v>7.2</v>
      </c>
      <c r="K31" s="68">
        <v>6.9</v>
      </c>
      <c r="L31" s="68" t="s">
        <v>94</v>
      </c>
      <c r="M31" s="68">
        <v>9.1</v>
      </c>
      <c r="N31" s="68" t="s">
        <v>94</v>
      </c>
      <c r="O31" s="68">
        <v>7.1</v>
      </c>
      <c r="P31" s="68">
        <v>0</v>
      </c>
      <c r="Q31" s="68" t="s">
        <v>94</v>
      </c>
      <c r="R31" s="68">
        <v>0</v>
      </c>
      <c r="S31" s="69" t="s">
        <v>94</v>
      </c>
      <c r="T31" s="68">
        <v>0</v>
      </c>
      <c r="U31" s="68">
        <v>0</v>
      </c>
      <c r="V31" s="68">
        <v>0</v>
      </c>
      <c r="W31" s="68">
        <v>9.1</v>
      </c>
      <c r="X31" s="68">
        <v>7.3</v>
      </c>
      <c r="Y31" s="70">
        <v>9.1</v>
      </c>
      <c r="Z31" s="70">
        <v>7.3</v>
      </c>
      <c r="AA31" s="68">
        <v>8.4</v>
      </c>
      <c r="AB31" s="68" t="s">
        <v>94</v>
      </c>
      <c r="AC31" s="68" t="s">
        <v>94</v>
      </c>
      <c r="AD31" s="68" t="s">
        <v>94</v>
      </c>
      <c r="AE31" s="68" t="s">
        <v>94</v>
      </c>
      <c r="AF31" s="68" t="s">
        <v>94</v>
      </c>
      <c r="AG31" s="68" t="s">
        <v>94</v>
      </c>
      <c r="AH31" s="68" t="s">
        <v>94</v>
      </c>
      <c r="AI31" s="68" t="s">
        <v>94</v>
      </c>
      <c r="AJ31" s="68" t="s">
        <v>94</v>
      </c>
      <c r="AK31" s="68" t="s">
        <v>94</v>
      </c>
      <c r="AL31" s="68" t="s">
        <v>94</v>
      </c>
      <c r="AM31" s="68" t="s">
        <v>94</v>
      </c>
      <c r="AN31" s="68">
        <v>8.3</v>
      </c>
      <c r="AO31" s="68">
        <v>6.8</v>
      </c>
      <c r="AP31" s="68">
        <v>8.3</v>
      </c>
      <c r="AQ31" s="68">
        <v>7.4</v>
      </c>
      <c r="AR31" s="68">
        <v>9.3</v>
      </c>
      <c r="AS31" s="68">
        <v>6.7</v>
      </c>
      <c r="AT31" s="68">
        <v>8.6</v>
      </c>
      <c r="AU31" s="68">
        <v>7.3</v>
      </c>
      <c r="AV31" s="68">
        <v>0</v>
      </c>
      <c r="AW31" s="68">
        <v>0</v>
      </c>
      <c r="AX31" s="68">
        <v>0</v>
      </c>
      <c r="AY31" s="68">
        <v>0</v>
      </c>
      <c r="AZ31" s="71">
        <v>51</v>
      </c>
      <c r="BA31" s="71">
        <v>0</v>
      </c>
      <c r="BB31" s="68" t="s">
        <v>94</v>
      </c>
      <c r="BC31" s="68" t="s">
        <v>94</v>
      </c>
      <c r="BD31" s="68" t="s">
        <v>94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8.9</v>
      </c>
      <c r="BM31" s="68">
        <v>0</v>
      </c>
      <c r="BN31" s="68">
        <v>0</v>
      </c>
      <c r="BO31" s="68">
        <v>0</v>
      </c>
      <c r="BP31" s="68">
        <v>6.6</v>
      </c>
      <c r="BQ31" s="71">
        <v>5</v>
      </c>
      <c r="BR31" s="71">
        <v>0</v>
      </c>
      <c r="BS31" s="68" t="s">
        <v>94</v>
      </c>
      <c r="BT31" s="68">
        <v>9.3</v>
      </c>
      <c r="BU31" s="68">
        <v>6.2</v>
      </c>
      <c r="BV31" s="68">
        <v>7</v>
      </c>
      <c r="BW31" s="68" t="s">
        <v>94</v>
      </c>
      <c r="BX31" s="68" t="s">
        <v>94</v>
      </c>
      <c r="BY31" s="68" t="s">
        <v>94</v>
      </c>
      <c r="BZ31" s="68">
        <v>7</v>
      </c>
      <c r="CA31" s="68" t="s">
        <v>94</v>
      </c>
      <c r="CB31" s="68">
        <v>9.4</v>
      </c>
      <c r="CC31" s="68" t="s">
        <v>94</v>
      </c>
      <c r="CD31" s="68" t="s">
        <v>94</v>
      </c>
      <c r="CE31" s="68">
        <v>8.5</v>
      </c>
      <c r="CF31" s="68">
        <v>6.3</v>
      </c>
      <c r="CG31" s="68" t="s">
        <v>94</v>
      </c>
      <c r="CH31" s="68">
        <v>0</v>
      </c>
      <c r="CI31" s="68" t="s">
        <v>94</v>
      </c>
      <c r="CJ31" s="69" t="s">
        <v>94</v>
      </c>
      <c r="CK31" s="68">
        <v>7.9</v>
      </c>
      <c r="CL31" s="68" t="s">
        <v>94</v>
      </c>
      <c r="CM31" s="68" t="s">
        <v>94</v>
      </c>
      <c r="CN31" s="68">
        <v>8.2</v>
      </c>
      <c r="CO31" s="68">
        <v>8.7</v>
      </c>
      <c r="CP31" s="71">
        <v>55</v>
      </c>
      <c r="CQ31" s="71">
        <v>0</v>
      </c>
      <c r="CR31" s="68">
        <v>0</v>
      </c>
      <c r="CS31" s="68" t="s">
        <v>94</v>
      </c>
      <c r="CT31" s="68">
        <v>0</v>
      </c>
      <c r="CU31" s="68">
        <v>0</v>
      </c>
      <c r="CV31" s="69" t="s">
        <v>94</v>
      </c>
      <c r="CW31" s="68">
        <v>0</v>
      </c>
      <c r="CX31" s="68" t="s">
        <v>94</v>
      </c>
      <c r="CY31" s="69" t="s">
        <v>94</v>
      </c>
      <c r="CZ31" s="68">
        <v>0</v>
      </c>
      <c r="DA31" s="68">
        <v>7.9</v>
      </c>
      <c r="DB31" s="69">
        <v>7.9</v>
      </c>
      <c r="DC31" s="68" t="s">
        <v>94</v>
      </c>
      <c r="DD31" s="68">
        <v>0</v>
      </c>
      <c r="DE31" s="68" t="s">
        <v>94</v>
      </c>
      <c r="DF31" s="68" t="s">
        <v>94</v>
      </c>
      <c r="DG31" s="68">
        <v>8.7</v>
      </c>
      <c r="DH31" s="68">
        <v>8.5</v>
      </c>
      <c r="DI31" s="68">
        <v>8.2</v>
      </c>
      <c r="DJ31" s="68">
        <v>0</v>
      </c>
      <c r="DK31" s="68">
        <v>0</v>
      </c>
      <c r="DL31" s="70">
        <v>0</v>
      </c>
      <c r="DM31" s="71">
        <v>20</v>
      </c>
      <c r="DN31" s="71">
        <v>8</v>
      </c>
      <c r="DO31" s="71">
        <v>0</v>
      </c>
      <c r="DP31" s="71">
        <v>5</v>
      </c>
      <c r="DQ31" s="71">
        <v>131</v>
      </c>
      <c r="DR31" s="71">
        <v>8</v>
      </c>
      <c r="DS31" s="71">
        <v>138</v>
      </c>
      <c r="DT31" s="95">
        <v>126</v>
      </c>
      <c r="DU31" s="55">
        <v>3</v>
      </c>
      <c r="DV31" s="109">
        <v>133</v>
      </c>
      <c r="DW31" s="109">
        <v>129</v>
      </c>
      <c r="DX31" s="60">
        <v>3.85</v>
      </c>
      <c r="DY31" s="56"/>
      <c r="DZ31" s="61">
        <v>0.022556390977443608</v>
      </c>
      <c r="EA31" s="56"/>
      <c r="EB31" s="56"/>
      <c r="EC31" s="60">
        <v>3.7</v>
      </c>
      <c r="ED31" s="54">
        <v>62</v>
      </c>
      <c r="EE31" s="108">
        <v>7.95</v>
      </c>
      <c r="EF31" s="108">
        <v>3.41</v>
      </c>
      <c r="EG31" s="57">
        <v>0</v>
      </c>
      <c r="EH31" s="52">
        <v>68</v>
      </c>
      <c r="EI31" s="52">
        <v>130</v>
      </c>
      <c r="EJ31" s="58">
        <v>8.52</v>
      </c>
      <c r="EK31" s="108"/>
    </row>
    <row r="32" spans="1:141" s="59" customFormat="1" ht="25.5" customHeight="1">
      <c r="A32" s="52">
        <v>12</v>
      </c>
      <c r="B32" s="94">
        <v>1920269431</v>
      </c>
      <c r="C32" s="94" t="s">
        <v>3</v>
      </c>
      <c r="D32" s="94" t="s">
        <v>16</v>
      </c>
      <c r="E32" s="94" t="s">
        <v>45</v>
      </c>
      <c r="F32" s="53" t="s">
        <v>65</v>
      </c>
      <c r="G32" s="53" t="s">
        <v>85</v>
      </c>
      <c r="H32" s="53" t="s">
        <v>90</v>
      </c>
      <c r="I32" s="68">
        <v>8.3</v>
      </c>
      <c r="J32" s="68">
        <v>6.6</v>
      </c>
      <c r="K32" s="68">
        <v>6.7</v>
      </c>
      <c r="L32" s="68" t="s">
        <v>94</v>
      </c>
      <c r="M32" s="68" t="s">
        <v>94</v>
      </c>
      <c r="N32" s="68" t="s">
        <v>94</v>
      </c>
      <c r="O32" s="68">
        <v>5.2</v>
      </c>
      <c r="P32" s="68">
        <v>0</v>
      </c>
      <c r="Q32" s="68" t="s">
        <v>94</v>
      </c>
      <c r="R32" s="68">
        <v>0</v>
      </c>
      <c r="S32" s="69" t="s">
        <v>94</v>
      </c>
      <c r="T32" s="68">
        <v>0</v>
      </c>
      <c r="U32" s="68">
        <v>0</v>
      </c>
      <c r="V32" s="68">
        <v>0</v>
      </c>
      <c r="W32" s="68">
        <v>7.3</v>
      </c>
      <c r="X32" s="68">
        <v>8</v>
      </c>
      <c r="Y32" s="70">
        <v>8</v>
      </c>
      <c r="Z32" s="70">
        <v>7.3</v>
      </c>
      <c r="AA32" s="68">
        <v>8.1</v>
      </c>
      <c r="AB32" s="68" t="s">
        <v>94</v>
      </c>
      <c r="AC32" s="68" t="s">
        <v>94</v>
      </c>
      <c r="AD32" s="68" t="s">
        <v>94</v>
      </c>
      <c r="AE32" s="68" t="s">
        <v>94</v>
      </c>
      <c r="AF32" s="68" t="s">
        <v>94</v>
      </c>
      <c r="AG32" s="68" t="s">
        <v>94</v>
      </c>
      <c r="AH32" s="68" t="s">
        <v>94</v>
      </c>
      <c r="AI32" s="68" t="s">
        <v>94</v>
      </c>
      <c r="AJ32" s="68" t="s">
        <v>94</v>
      </c>
      <c r="AK32" s="68" t="s">
        <v>94</v>
      </c>
      <c r="AL32" s="68" t="s">
        <v>94</v>
      </c>
      <c r="AM32" s="68" t="s">
        <v>94</v>
      </c>
      <c r="AN32" s="68">
        <v>7.4</v>
      </c>
      <c r="AO32" s="68">
        <v>7.3</v>
      </c>
      <c r="AP32" s="68">
        <v>8.6</v>
      </c>
      <c r="AQ32" s="68">
        <v>7.3</v>
      </c>
      <c r="AR32" s="68">
        <v>8.6</v>
      </c>
      <c r="AS32" s="68">
        <v>7.4</v>
      </c>
      <c r="AT32" s="68">
        <v>9.2</v>
      </c>
      <c r="AU32" s="68">
        <v>8.3</v>
      </c>
      <c r="AV32" s="68">
        <v>0</v>
      </c>
      <c r="AW32" s="68">
        <v>0</v>
      </c>
      <c r="AX32" s="68">
        <v>0</v>
      </c>
      <c r="AY32" s="68">
        <v>0</v>
      </c>
      <c r="AZ32" s="71">
        <v>51</v>
      </c>
      <c r="BA32" s="71">
        <v>0</v>
      </c>
      <c r="BB32" s="68" t="s">
        <v>94</v>
      </c>
      <c r="BC32" s="68" t="s">
        <v>94</v>
      </c>
      <c r="BD32" s="68" t="s">
        <v>94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9.1</v>
      </c>
      <c r="BM32" s="68">
        <v>0</v>
      </c>
      <c r="BN32" s="68">
        <v>0</v>
      </c>
      <c r="BO32" s="68">
        <v>0</v>
      </c>
      <c r="BP32" s="68">
        <v>7.8</v>
      </c>
      <c r="BQ32" s="71">
        <v>5</v>
      </c>
      <c r="BR32" s="71">
        <v>0</v>
      </c>
      <c r="BS32" s="68" t="s">
        <v>94</v>
      </c>
      <c r="BT32" s="68">
        <v>7.8</v>
      </c>
      <c r="BU32" s="68">
        <v>7.4</v>
      </c>
      <c r="BV32" s="68">
        <v>8.1</v>
      </c>
      <c r="BW32" s="68">
        <v>7.2</v>
      </c>
      <c r="BX32" s="68" t="s">
        <v>94</v>
      </c>
      <c r="BY32" s="68" t="s">
        <v>94</v>
      </c>
      <c r="BZ32" s="68">
        <v>5.9</v>
      </c>
      <c r="CA32" s="68" t="s">
        <v>94</v>
      </c>
      <c r="CB32" s="68">
        <v>9.7</v>
      </c>
      <c r="CC32" s="68">
        <v>7</v>
      </c>
      <c r="CD32" s="68" t="s">
        <v>94</v>
      </c>
      <c r="CE32" s="68">
        <v>7</v>
      </c>
      <c r="CF32" s="68">
        <v>7.3</v>
      </c>
      <c r="CG32" s="68">
        <v>0</v>
      </c>
      <c r="CH32" s="68">
        <v>0</v>
      </c>
      <c r="CI32" s="68">
        <v>6.9</v>
      </c>
      <c r="CJ32" s="69">
        <v>6.9</v>
      </c>
      <c r="CK32" s="68">
        <v>8.3</v>
      </c>
      <c r="CL32" s="68" t="s">
        <v>94</v>
      </c>
      <c r="CM32" s="68" t="s">
        <v>94</v>
      </c>
      <c r="CN32" s="68" t="s">
        <v>94</v>
      </c>
      <c r="CO32" s="68">
        <v>8.7</v>
      </c>
      <c r="CP32" s="71">
        <v>52</v>
      </c>
      <c r="CQ32" s="71">
        <v>3</v>
      </c>
      <c r="CR32" s="68">
        <v>0</v>
      </c>
      <c r="CS32" s="68">
        <v>7.9</v>
      </c>
      <c r="CT32" s="68">
        <v>0</v>
      </c>
      <c r="CU32" s="68">
        <v>0</v>
      </c>
      <c r="CV32" s="69">
        <v>7.9</v>
      </c>
      <c r="CW32" s="68">
        <v>0</v>
      </c>
      <c r="CX32" s="68" t="s">
        <v>94</v>
      </c>
      <c r="CY32" s="69" t="s">
        <v>94</v>
      </c>
      <c r="CZ32" s="68">
        <v>0</v>
      </c>
      <c r="DA32" s="68">
        <v>6.4</v>
      </c>
      <c r="DB32" s="69">
        <v>6.4</v>
      </c>
      <c r="DC32" s="68" t="s">
        <v>94</v>
      </c>
      <c r="DD32" s="68">
        <v>0</v>
      </c>
      <c r="DE32" s="68" t="s">
        <v>94</v>
      </c>
      <c r="DF32" s="68" t="s">
        <v>94</v>
      </c>
      <c r="DG32" s="68">
        <v>7.6</v>
      </c>
      <c r="DH32" s="68">
        <v>8.5</v>
      </c>
      <c r="DI32" s="68">
        <v>8.5</v>
      </c>
      <c r="DJ32" s="68">
        <v>0</v>
      </c>
      <c r="DK32" s="68">
        <v>0</v>
      </c>
      <c r="DL32" s="70">
        <v>0</v>
      </c>
      <c r="DM32" s="71">
        <v>20</v>
      </c>
      <c r="DN32" s="71">
        <v>8</v>
      </c>
      <c r="DO32" s="71">
        <v>0</v>
      </c>
      <c r="DP32" s="71">
        <v>5</v>
      </c>
      <c r="DQ32" s="71">
        <v>128</v>
      </c>
      <c r="DR32" s="71">
        <v>11</v>
      </c>
      <c r="DS32" s="71">
        <v>138</v>
      </c>
      <c r="DT32" s="95">
        <v>123</v>
      </c>
      <c r="DU32" s="55">
        <v>6</v>
      </c>
      <c r="DV32" s="109">
        <v>133</v>
      </c>
      <c r="DW32" s="109">
        <v>129</v>
      </c>
      <c r="DX32" s="60">
        <v>3.88</v>
      </c>
      <c r="DY32" s="56"/>
      <c r="DZ32" s="61">
        <v>0.045112781954887216</v>
      </c>
      <c r="EA32" s="56"/>
      <c r="EB32" s="56"/>
      <c r="EC32" s="60">
        <v>3.73</v>
      </c>
      <c r="ED32" s="54">
        <v>66</v>
      </c>
      <c r="EE32" s="108">
        <v>7.52</v>
      </c>
      <c r="EF32" s="108">
        <v>3.16</v>
      </c>
      <c r="EG32" s="57">
        <v>0</v>
      </c>
      <c r="EH32" s="52">
        <v>52</v>
      </c>
      <c r="EI32" s="52">
        <v>118</v>
      </c>
      <c r="EJ32" s="58">
        <v>6.69</v>
      </c>
      <c r="EK32" s="108"/>
    </row>
    <row r="33" spans="1:141" s="59" customFormat="1" ht="25.5" customHeight="1">
      <c r="A33" s="52">
        <v>13</v>
      </c>
      <c r="B33" s="94">
        <v>1920215025</v>
      </c>
      <c r="C33" s="94" t="s">
        <v>11</v>
      </c>
      <c r="D33" s="94" t="s">
        <v>26</v>
      </c>
      <c r="E33" s="94" t="s">
        <v>38</v>
      </c>
      <c r="F33" s="53" t="s">
        <v>55</v>
      </c>
      <c r="G33" s="53" t="s">
        <v>39</v>
      </c>
      <c r="H33" s="53" t="s">
        <v>90</v>
      </c>
      <c r="I33" s="68">
        <v>8.1</v>
      </c>
      <c r="J33" s="68">
        <v>7.3</v>
      </c>
      <c r="K33" s="68">
        <v>7.1</v>
      </c>
      <c r="L33" s="68" t="s">
        <v>94</v>
      </c>
      <c r="M33" s="68" t="s">
        <v>94</v>
      </c>
      <c r="N33" s="68" t="s">
        <v>94</v>
      </c>
      <c r="O33" s="68">
        <v>7.1</v>
      </c>
      <c r="P33" s="68">
        <v>0</v>
      </c>
      <c r="Q33" s="68" t="s">
        <v>94</v>
      </c>
      <c r="R33" s="68">
        <v>0</v>
      </c>
      <c r="S33" s="69" t="s">
        <v>94</v>
      </c>
      <c r="T33" s="68">
        <v>0</v>
      </c>
      <c r="U33" s="68">
        <v>0</v>
      </c>
      <c r="V33" s="68">
        <v>0</v>
      </c>
      <c r="W33" s="68">
        <v>7.1</v>
      </c>
      <c r="X33" s="68">
        <v>8.6</v>
      </c>
      <c r="Y33" s="70">
        <v>8.6</v>
      </c>
      <c r="Z33" s="70">
        <v>7.1</v>
      </c>
      <c r="AA33" s="68">
        <v>7.9</v>
      </c>
      <c r="AB33" s="68" t="s">
        <v>94</v>
      </c>
      <c r="AC33" s="68" t="s">
        <v>94</v>
      </c>
      <c r="AD33" s="68" t="s">
        <v>94</v>
      </c>
      <c r="AE33" s="68" t="s">
        <v>94</v>
      </c>
      <c r="AF33" s="68" t="s">
        <v>94</v>
      </c>
      <c r="AG33" s="68" t="s">
        <v>94</v>
      </c>
      <c r="AH33" s="68" t="s">
        <v>94</v>
      </c>
      <c r="AI33" s="68" t="s">
        <v>94</v>
      </c>
      <c r="AJ33" s="68" t="s">
        <v>94</v>
      </c>
      <c r="AK33" s="68" t="s">
        <v>94</v>
      </c>
      <c r="AL33" s="68" t="s">
        <v>94</v>
      </c>
      <c r="AM33" s="68" t="s">
        <v>94</v>
      </c>
      <c r="AN33" s="68">
        <v>8.6</v>
      </c>
      <c r="AO33" s="68">
        <v>9.4</v>
      </c>
      <c r="AP33" s="68">
        <v>9.6</v>
      </c>
      <c r="AQ33" s="68">
        <v>9.2</v>
      </c>
      <c r="AR33" s="68">
        <v>9.2</v>
      </c>
      <c r="AS33" s="68">
        <v>9.5</v>
      </c>
      <c r="AT33" s="68">
        <v>9.4</v>
      </c>
      <c r="AU33" s="68">
        <v>9.4</v>
      </c>
      <c r="AV33" s="68">
        <v>0</v>
      </c>
      <c r="AW33" s="68">
        <v>0</v>
      </c>
      <c r="AX33" s="68">
        <v>0</v>
      </c>
      <c r="AY33" s="68">
        <v>0</v>
      </c>
      <c r="AZ33" s="71">
        <v>51</v>
      </c>
      <c r="BA33" s="71">
        <v>0</v>
      </c>
      <c r="BB33" s="68" t="s">
        <v>94</v>
      </c>
      <c r="BC33" s="68" t="s">
        <v>94</v>
      </c>
      <c r="BD33" s="68" t="s">
        <v>94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8.4</v>
      </c>
      <c r="BM33" s="68">
        <v>0</v>
      </c>
      <c r="BN33" s="68">
        <v>0</v>
      </c>
      <c r="BO33" s="68">
        <v>0</v>
      </c>
      <c r="BP33" s="68">
        <v>8.4</v>
      </c>
      <c r="BQ33" s="71">
        <v>5</v>
      </c>
      <c r="BR33" s="71">
        <v>0</v>
      </c>
      <c r="BS33" s="68" t="s">
        <v>94</v>
      </c>
      <c r="BT33" s="68" t="s">
        <v>94</v>
      </c>
      <c r="BU33" s="68">
        <v>8.7</v>
      </c>
      <c r="BV33" s="68">
        <v>7.4</v>
      </c>
      <c r="BW33" s="68" t="s">
        <v>94</v>
      </c>
      <c r="BX33" s="68" t="s">
        <v>94</v>
      </c>
      <c r="BY33" s="68" t="s">
        <v>94</v>
      </c>
      <c r="BZ33" s="68">
        <v>7.1</v>
      </c>
      <c r="CA33" s="68" t="s">
        <v>94</v>
      </c>
      <c r="CB33" s="68">
        <v>8.1</v>
      </c>
      <c r="CC33" s="68">
        <v>6.4</v>
      </c>
      <c r="CD33" s="68">
        <v>8.6</v>
      </c>
      <c r="CE33" s="68">
        <v>8.4</v>
      </c>
      <c r="CF33" s="68">
        <v>7.5</v>
      </c>
      <c r="CG33" s="68" t="s">
        <v>94</v>
      </c>
      <c r="CH33" s="68">
        <v>0</v>
      </c>
      <c r="CI33" s="68">
        <v>8.3</v>
      </c>
      <c r="CJ33" s="69">
        <v>8.3</v>
      </c>
      <c r="CK33" s="68" t="s">
        <v>94</v>
      </c>
      <c r="CL33" s="68">
        <v>7.4</v>
      </c>
      <c r="CM33" s="68">
        <v>8.5</v>
      </c>
      <c r="CN33" s="68" t="s">
        <v>94</v>
      </c>
      <c r="CO33" s="68">
        <v>8.4</v>
      </c>
      <c r="CP33" s="71">
        <v>55</v>
      </c>
      <c r="CQ33" s="71">
        <v>0</v>
      </c>
      <c r="CR33" s="68">
        <v>0</v>
      </c>
      <c r="CS33" s="68">
        <v>0</v>
      </c>
      <c r="CT33" s="68">
        <v>0</v>
      </c>
      <c r="CU33" s="68">
        <v>0</v>
      </c>
      <c r="CV33" s="69">
        <v>0</v>
      </c>
      <c r="CW33" s="68">
        <v>0</v>
      </c>
      <c r="CX33" s="68">
        <v>0</v>
      </c>
      <c r="CY33" s="69">
        <v>0</v>
      </c>
      <c r="CZ33" s="68">
        <v>0</v>
      </c>
      <c r="DA33" s="68">
        <v>6.7</v>
      </c>
      <c r="DB33" s="69">
        <v>6.7</v>
      </c>
      <c r="DC33" s="68">
        <v>8.2</v>
      </c>
      <c r="DD33" s="68">
        <v>0</v>
      </c>
      <c r="DE33" s="68">
        <v>8.65</v>
      </c>
      <c r="DF33" s="68">
        <v>7.4</v>
      </c>
      <c r="DG33" s="68">
        <v>8.1</v>
      </c>
      <c r="DH33" s="68">
        <v>8.5</v>
      </c>
      <c r="DI33" s="68">
        <v>8.2</v>
      </c>
      <c r="DJ33" s="68">
        <v>0</v>
      </c>
      <c r="DK33" s="68">
        <v>0</v>
      </c>
      <c r="DL33" s="70">
        <v>0</v>
      </c>
      <c r="DM33" s="71">
        <v>16</v>
      </c>
      <c r="DN33" s="71">
        <v>12</v>
      </c>
      <c r="DO33" s="71">
        <v>0</v>
      </c>
      <c r="DP33" s="71">
        <v>5</v>
      </c>
      <c r="DQ33" s="71">
        <v>127</v>
      </c>
      <c r="DR33" s="71">
        <v>12</v>
      </c>
      <c r="DS33" s="71">
        <v>138</v>
      </c>
      <c r="DT33" s="95">
        <v>122</v>
      </c>
      <c r="DU33" s="55">
        <v>7</v>
      </c>
      <c r="DV33" s="109">
        <v>133</v>
      </c>
      <c r="DW33" s="109">
        <v>129</v>
      </c>
      <c r="DX33" s="60">
        <v>4.37</v>
      </c>
      <c r="DY33" s="56"/>
      <c r="DZ33" s="61">
        <v>0.05263157894736842</v>
      </c>
      <c r="EA33" s="56"/>
      <c r="EB33" s="56"/>
      <c r="EC33" s="60">
        <v>4.2</v>
      </c>
      <c r="ED33" s="54">
        <v>70</v>
      </c>
      <c r="EE33" s="108">
        <v>7.98</v>
      </c>
      <c r="EF33" s="108">
        <v>3.46</v>
      </c>
      <c r="EG33" s="57">
        <v>0</v>
      </c>
      <c r="EH33" s="52">
        <v>45</v>
      </c>
      <c r="EI33" s="52">
        <v>115</v>
      </c>
      <c r="EJ33" s="58">
        <v>6.87</v>
      </c>
      <c r="EK33" s="108"/>
    </row>
    <row r="34" spans="1:141" s="59" customFormat="1" ht="25.5" customHeight="1">
      <c r="A34" s="52">
        <v>14</v>
      </c>
      <c r="B34" s="94">
        <v>1826268369</v>
      </c>
      <c r="C34" s="94" t="s">
        <v>3</v>
      </c>
      <c r="D34" s="94" t="s">
        <v>275</v>
      </c>
      <c r="E34" s="94" t="s">
        <v>276</v>
      </c>
      <c r="F34" s="53" t="s">
        <v>55</v>
      </c>
      <c r="G34" s="53" t="s">
        <v>39</v>
      </c>
      <c r="H34" s="53" t="s">
        <v>90</v>
      </c>
      <c r="I34" s="68" t="s">
        <v>94</v>
      </c>
      <c r="J34" s="68" t="s">
        <v>94</v>
      </c>
      <c r="K34" s="68">
        <v>8.2</v>
      </c>
      <c r="L34" s="68" t="s">
        <v>94</v>
      </c>
      <c r="M34" s="68" t="s">
        <v>94</v>
      </c>
      <c r="N34" s="68">
        <v>0</v>
      </c>
      <c r="O34" s="68">
        <v>0</v>
      </c>
      <c r="P34" s="68" t="s">
        <v>94</v>
      </c>
      <c r="Q34" s="68">
        <v>0</v>
      </c>
      <c r="R34" s="68">
        <v>0</v>
      </c>
      <c r="S34" s="69" t="s">
        <v>94</v>
      </c>
      <c r="T34" s="68">
        <v>0</v>
      </c>
      <c r="U34" s="68">
        <v>0</v>
      </c>
      <c r="V34" s="68">
        <v>7.8</v>
      </c>
      <c r="W34" s="68">
        <v>5.5</v>
      </c>
      <c r="X34" s="68">
        <v>0</v>
      </c>
      <c r="Y34" s="70">
        <v>7.8</v>
      </c>
      <c r="Z34" s="70">
        <v>5.5</v>
      </c>
      <c r="AA34" s="68" t="s">
        <v>94</v>
      </c>
      <c r="AB34" s="68" t="s">
        <v>94</v>
      </c>
      <c r="AC34" s="68">
        <v>7.2</v>
      </c>
      <c r="AD34" s="68">
        <v>6.7</v>
      </c>
      <c r="AE34" s="68" t="s">
        <v>94</v>
      </c>
      <c r="AF34" s="68" t="s">
        <v>94</v>
      </c>
      <c r="AG34" s="68" t="s">
        <v>94</v>
      </c>
      <c r="AH34" s="68" t="s">
        <v>94</v>
      </c>
      <c r="AI34" s="68" t="s">
        <v>94</v>
      </c>
      <c r="AJ34" s="68" t="s">
        <v>94</v>
      </c>
      <c r="AK34" s="68" t="s">
        <v>94</v>
      </c>
      <c r="AL34" s="68" t="s">
        <v>94</v>
      </c>
      <c r="AM34" s="68" t="s">
        <v>94</v>
      </c>
      <c r="AN34" s="68">
        <v>7.3</v>
      </c>
      <c r="AO34" s="68">
        <v>6.7</v>
      </c>
      <c r="AP34" s="68">
        <v>7.3</v>
      </c>
      <c r="AQ34" s="68">
        <v>7.3</v>
      </c>
      <c r="AR34" s="68">
        <v>8.6</v>
      </c>
      <c r="AS34" s="68">
        <v>5.9</v>
      </c>
      <c r="AT34" s="68">
        <v>8.8</v>
      </c>
      <c r="AU34" s="68">
        <v>6.9</v>
      </c>
      <c r="AV34" s="68">
        <v>0</v>
      </c>
      <c r="AW34" s="68">
        <v>0</v>
      </c>
      <c r="AX34" s="68">
        <v>0</v>
      </c>
      <c r="AY34" s="68">
        <v>0</v>
      </c>
      <c r="AZ34" s="71">
        <v>46</v>
      </c>
      <c r="BA34" s="71">
        <v>5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6.3</v>
      </c>
      <c r="BM34" s="68">
        <v>0</v>
      </c>
      <c r="BN34" s="68">
        <v>0</v>
      </c>
      <c r="BO34" s="68">
        <v>0</v>
      </c>
      <c r="BP34" s="68">
        <v>6.5</v>
      </c>
      <c r="BQ34" s="71">
        <v>2</v>
      </c>
      <c r="BR34" s="71">
        <v>3</v>
      </c>
      <c r="BS34" s="68" t="s">
        <v>94</v>
      </c>
      <c r="BT34" s="68" t="s">
        <v>94</v>
      </c>
      <c r="BU34" s="68">
        <v>7.4</v>
      </c>
      <c r="BV34" s="68">
        <v>5.6</v>
      </c>
      <c r="BW34" s="68" t="s">
        <v>94</v>
      </c>
      <c r="BX34" s="68">
        <v>8.1</v>
      </c>
      <c r="BY34" s="68" t="s">
        <v>94</v>
      </c>
      <c r="BZ34" s="68">
        <v>6.5</v>
      </c>
      <c r="CA34" s="68" t="s">
        <v>94</v>
      </c>
      <c r="CB34" s="68">
        <v>8.2</v>
      </c>
      <c r="CC34" s="68" t="s">
        <v>94</v>
      </c>
      <c r="CD34" s="68" t="s">
        <v>94</v>
      </c>
      <c r="CE34" s="68">
        <v>6.1</v>
      </c>
      <c r="CF34" s="68">
        <v>0</v>
      </c>
      <c r="CG34" s="68" t="s">
        <v>94</v>
      </c>
      <c r="CH34" s="68">
        <v>0</v>
      </c>
      <c r="CI34" s="68" t="s">
        <v>94</v>
      </c>
      <c r="CJ34" s="69" t="s">
        <v>94</v>
      </c>
      <c r="CK34" s="68" t="s">
        <v>94</v>
      </c>
      <c r="CL34" s="68" t="s">
        <v>94</v>
      </c>
      <c r="CM34" s="68" t="s">
        <v>94</v>
      </c>
      <c r="CN34" s="68" t="s">
        <v>94</v>
      </c>
      <c r="CO34" s="68">
        <v>8.5</v>
      </c>
      <c r="CP34" s="71">
        <v>52</v>
      </c>
      <c r="CQ34" s="71">
        <v>3</v>
      </c>
      <c r="CR34" s="68">
        <v>0</v>
      </c>
      <c r="CS34" s="68" t="s">
        <v>94</v>
      </c>
      <c r="CT34" s="68">
        <v>0</v>
      </c>
      <c r="CU34" s="68">
        <v>0</v>
      </c>
      <c r="CV34" s="69" t="s">
        <v>94</v>
      </c>
      <c r="CW34" s="68">
        <v>0</v>
      </c>
      <c r="CX34" s="68" t="s">
        <v>94</v>
      </c>
      <c r="CY34" s="69" t="s">
        <v>94</v>
      </c>
      <c r="CZ34" s="68">
        <v>0</v>
      </c>
      <c r="DA34" s="68" t="s">
        <v>94</v>
      </c>
      <c r="DB34" s="69" t="s">
        <v>94</v>
      </c>
      <c r="DC34" s="68" t="s">
        <v>94</v>
      </c>
      <c r="DD34" s="68">
        <v>0</v>
      </c>
      <c r="DE34" s="68" t="s">
        <v>94</v>
      </c>
      <c r="DF34" s="68" t="s">
        <v>94</v>
      </c>
      <c r="DG34" s="68">
        <v>8.4</v>
      </c>
      <c r="DH34" s="68">
        <v>5.9</v>
      </c>
      <c r="DI34" s="68">
        <v>8.5</v>
      </c>
      <c r="DJ34" s="68">
        <v>0</v>
      </c>
      <c r="DK34" s="68">
        <v>0</v>
      </c>
      <c r="DL34" s="70">
        <v>0</v>
      </c>
      <c r="DM34" s="71">
        <v>20</v>
      </c>
      <c r="DN34" s="71">
        <v>8</v>
      </c>
      <c r="DO34" s="71">
        <v>0</v>
      </c>
      <c r="DP34" s="71">
        <v>5</v>
      </c>
      <c r="DQ34" s="71">
        <v>120</v>
      </c>
      <c r="DR34" s="71">
        <v>19</v>
      </c>
      <c r="DS34" s="71">
        <v>138</v>
      </c>
      <c r="DT34" s="95">
        <v>118</v>
      </c>
      <c r="DU34" s="55">
        <v>11</v>
      </c>
      <c r="DV34" s="109">
        <v>133</v>
      </c>
      <c r="DW34" s="109">
        <v>129</v>
      </c>
      <c r="DX34" s="60">
        <v>2.38</v>
      </c>
      <c r="DY34" s="56"/>
      <c r="DZ34" s="61">
        <v>0.08270676691729323</v>
      </c>
      <c r="EA34" s="56"/>
      <c r="EB34" s="56"/>
      <c r="EC34" s="60">
        <v>2.28</v>
      </c>
      <c r="ED34" s="54">
        <v>48</v>
      </c>
      <c r="EE34" s="108">
        <v>6.05</v>
      </c>
      <c r="EF34" s="108">
        <v>2.5</v>
      </c>
      <c r="EG34" s="57">
        <v>0</v>
      </c>
      <c r="EH34" s="52">
        <v>83</v>
      </c>
      <c r="EI34" s="52">
        <v>131</v>
      </c>
      <c r="EJ34" s="58">
        <v>7.19</v>
      </c>
      <c r="EK34" s="108"/>
    </row>
  </sheetData>
  <sheetProtection/>
  <mergeCells count="139">
    <mergeCell ref="CR6:DN6"/>
    <mergeCell ref="AF7:AY7"/>
    <mergeCell ref="AZ7:AZ9"/>
    <mergeCell ref="BD7:BI7"/>
    <mergeCell ref="BJ7:BO7"/>
    <mergeCell ref="BG8:BG9"/>
    <mergeCell ref="BB7:BC7"/>
    <mergeCell ref="BQ7:BQ9"/>
    <mergeCell ref="BR7:BR9"/>
    <mergeCell ref="BS7:BU7"/>
    <mergeCell ref="BV7:BX7"/>
    <mergeCell ref="B6:H9"/>
    <mergeCell ref="I6:BA6"/>
    <mergeCell ref="BB6:BR6"/>
    <mergeCell ref="BS6:CQ6"/>
    <mergeCell ref="DY6:DY8"/>
    <mergeCell ref="DZ6:DZ8"/>
    <mergeCell ref="EA6:EA8"/>
    <mergeCell ref="EB6:EB8"/>
    <mergeCell ref="DQ6:DQ9"/>
    <mergeCell ref="DR6:DR9"/>
    <mergeCell ref="DS6:DS9"/>
    <mergeCell ref="BY7:BZ7"/>
    <mergeCell ref="BX8:BX9"/>
    <mergeCell ref="EJ6:EJ8"/>
    <mergeCell ref="I7:K7"/>
    <mergeCell ref="L7:M7"/>
    <mergeCell ref="N7:O7"/>
    <mergeCell ref="P7:AA7"/>
    <mergeCell ref="AB7:AE7"/>
    <mergeCell ref="BA7:BA9"/>
    <mergeCell ref="DX6:DX8"/>
    <mergeCell ref="BO8:BO9"/>
    <mergeCell ref="BP8:BP9"/>
    <mergeCell ref="BS8:BS9"/>
    <mergeCell ref="BT8:BT9"/>
    <mergeCell ref="CM8:CM9"/>
    <mergeCell ref="BH8:BH9"/>
    <mergeCell ref="BI8:BI9"/>
    <mergeCell ref="BU8:BU9"/>
    <mergeCell ref="BV8:BV9"/>
    <mergeCell ref="BW8:BW9"/>
    <mergeCell ref="BY8:BY9"/>
    <mergeCell ref="BZ8:BZ9"/>
    <mergeCell ref="CA8:CA9"/>
    <mergeCell ref="CB8:CB9"/>
    <mergeCell ref="P8:S8"/>
    <mergeCell ref="T8:Z8"/>
    <mergeCell ref="AA8:AA9"/>
    <mergeCell ref="AB8:AB9"/>
    <mergeCell ref="AC8:AC9"/>
    <mergeCell ref="BN8:BN9"/>
    <mergeCell ref="CR7:CY7"/>
    <mergeCell ref="CZ7:DC7"/>
    <mergeCell ref="DH7:DI7"/>
    <mergeCell ref="DJ7:DL7"/>
    <mergeCell ref="DE8:DE9"/>
    <mergeCell ref="DF8:DF9"/>
    <mergeCell ref="DG8:DG9"/>
    <mergeCell ref="DH8:DH9"/>
    <mergeCell ref="CR8:CV8"/>
    <mergeCell ref="CW8:CY8"/>
    <mergeCell ref="I8:I9"/>
    <mergeCell ref="J8:J9"/>
    <mergeCell ref="K8:K9"/>
    <mergeCell ref="L8:L9"/>
    <mergeCell ref="M8:M9"/>
    <mergeCell ref="N8:O8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BB8:BB9"/>
    <mergeCell ref="BC8:BC9"/>
    <mergeCell ref="BD8:BD9"/>
    <mergeCell ref="BE8:BE9"/>
    <mergeCell ref="BF8:BF9"/>
    <mergeCell ref="BK8:BK9"/>
    <mergeCell ref="BL8:BL9"/>
    <mergeCell ref="BM8:BM9"/>
    <mergeCell ref="BJ8:BJ9"/>
    <mergeCell ref="CC8:CC9"/>
    <mergeCell ref="CD8:CD9"/>
    <mergeCell ref="CE8:CE9"/>
    <mergeCell ref="CF8:CF9"/>
    <mergeCell ref="CG8:CG9"/>
    <mergeCell ref="CZ8:DB8"/>
    <mergeCell ref="CQ7:CQ9"/>
    <mergeCell ref="CA7:CF7"/>
    <mergeCell ref="CH7:CJ7"/>
    <mergeCell ref="CL7:CM7"/>
    <mergeCell ref="DC8:DC9"/>
    <mergeCell ref="DD8:DD9"/>
    <mergeCell ref="DI8:DI9"/>
    <mergeCell ref="DJ8:DJ9"/>
    <mergeCell ref="CH8:CH9"/>
    <mergeCell ref="CI8:CI9"/>
    <mergeCell ref="CJ8:CJ9"/>
    <mergeCell ref="CK8:CK9"/>
    <mergeCell ref="CL8:CL9"/>
    <mergeCell ref="CP7:CP9"/>
    <mergeCell ref="DK8:DK9"/>
    <mergeCell ref="DO6:DP6"/>
    <mergeCell ref="DW6:DW9"/>
    <mergeCell ref="EE6:EE9"/>
    <mergeCell ref="EF6:EF9"/>
    <mergeCell ref="A10:A11"/>
    <mergeCell ref="CN8:CN9"/>
    <mergeCell ref="CO8:CO9"/>
    <mergeCell ref="DT6:DT9"/>
    <mergeCell ref="DU6:DU9"/>
    <mergeCell ref="EK6:EK9"/>
    <mergeCell ref="DL8:DL9"/>
    <mergeCell ref="DO7:DO9"/>
    <mergeCell ref="DP7:DP9"/>
    <mergeCell ref="DM7:DM9"/>
    <mergeCell ref="DN7:DN9"/>
    <mergeCell ref="DV6:DV9"/>
    <mergeCell ref="EC6:EC8"/>
    <mergeCell ref="EH6:EH8"/>
    <mergeCell ref="EI6:EI8"/>
  </mergeCells>
  <conditionalFormatting sqref="T21:X34 AA21:AY34 BB21:BP34 BS21:CI34 CK21:CO34 CR21:CU34 CW21:CX34 CZ21:DA34 DC21:DK34 DC13:DK17 CZ13:DA17 CW13:CX17 CR13:CU17 CK13:CO17 BS13:CI17 BB13:BP17 AA13:AY17 T13:X17 I13:R17 I21:R34">
    <cfRule type="cellIs" priority="3" dxfId="0" operator="lessThan" stopIfTrue="1">
      <formula>4</formula>
    </cfRule>
  </conditionalFormatting>
  <printOptions/>
  <pageMargins left="0" right="0" top="0.31496062992125984" bottom="0" header="0" footer="0"/>
  <pageSetup horizontalDpi="600" verticalDpi="600" orientation="landscape" paperSize="9" scale="6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J10"/>
  <sheetViews>
    <sheetView showGridLines="0" zoomScalePageLayoutView="0" workbookViewId="0" topLeftCell="A1">
      <pane xSplit="5" ySplit="8" topLeftCell="DT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15" sqref="E15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5" width="10.7109375" style="0" customWidth="1"/>
    <col min="6" max="7" width="10.7109375" style="0" hidden="1" customWidth="1"/>
    <col min="8" max="8" width="9.28125" style="0" hidden="1" customWidth="1"/>
    <col min="9" max="51" width="4.28125" style="0" customWidth="1"/>
    <col min="52" max="53" width="6.28125" style="0" customWidth="1"/>
    <col min="54" max="68" width="4.28125" style="0" customWidth="1"/>
    <col min="69" max="69" width="6.28125" style="0" customWidth="1"/>
    <col min="70" max="70" width="7.140625" style="0" customWidth="1"/>
    <col min="71" max="84" width="4.28125" style="0" customWidth="1"/>
    <col min="85" max="85" width="5.140625" style="0" customWidth="1"/>
    <col min="86" max="88" width="6.00390625" style="0" customWidth="1"/>
    <col min="89" max="91" width="5.8515625" style="0" customWidth="1"/>
    <col min="92" max="93" width="5.7109375" style="0" customWidth="1"/>
    <col min="94" max="94" width="6.421875" style="0" customWidth="1"/>
    <col min="95" max="96" width="5.7109375" style="0" customWidth="1"/>
    <col min="97" max="113" width="4.28125" style="0" customWidth="1"/>
    <col min="114" max="116" width="5.140625" style="0" customWidth="1"/>
    <col min="117" max="118" width="6.57421875" style="0" customWidth="1"/>
    <col min="119" max="121" width="4.57421875" style="0" customWidth="1"/>
    <col min="122" max="122" width="6.140625" style="0" customWidth="1"/>
    <col min="123" max="123" width="6.28125" style="0" customWidth="1"/>
    <col min="124" max="124" width="5.8515625" style="0" customWidth="1"/>
    <col min="125" max="125" width="6.00390625" style="0" customWidth="1"/>
    <col min="126" max="136" width="6.421875" style="0" customWidth="1"/>
    <col min="137" max="139" width="4.57421875" style="0" customWidth="1"/>
    <col min="140" max="140" width="29.7109375" style="0" customWidth="1"/>
  </cols>
  <sheetData>
    <row r="1" spans="1:192" ht="29.25" customHeight="1">
      <c r="A1" s="40" t="s">
        <v>266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1">
        <v>27</v>
      </c>
      <c r="AC1" s="41">
        <v>28</v>
      </c>
      <c r="AD1" s="41">
        <v>29</v>
      </c>
      <c r="AE1" s="41">
        <v>30</v>
      </c>
      <c r="AF1" s="41">
        <v>31</v>
      </c>
      <c r="AG1" s="41">
        <v>32</v>
      </c>
      <c r="AH1" s="41">
        <v>33</v>
      </c>
      <c r="AI1" s="41">
        <v>34</v>
      </c>
      <c r="AJ1" s="41">
        <v>35</v>
      </c>
      <c r="AK1" s="41">
        <v>36</v>
      </c>
      <c r="AL1" s="41">
        <v>37</v>
      </c>
      <c r="AM1" s="41">
        <v>38</v>
      </c>
      <c r="AN1" s="41">
        <v>39</v>
      </c>
      <c r="AO1" s="41">
        <v>40</v>
      </c>
      <c r="AP1" s="41">
        <v>41</v>
      </c>
      <c r="AQ1" s="41">
        <v>42</v>
      </c>
      <c r="AR1" s="41">
        <v>43</v>
      </c>
      <c r="AS1" s="41">
        <v>44</v>
      </c>
      <c r="AT1" s="41">
        <v>45</v>
      </c>
      <c r="AU1" s="41">
        <v>46</v>
      </c>
      <c r="AV1" s="41">
        <v>47</v>
      </c>
      <c r="AW1" s="41">
        <v>48</v>
      </c>
      <c r="AX1" s="41">
        <v>49</v>
      </c>
      <c r="AY1" s="41">
        <v>50</v>
      </c>
      <c r="AZ1" s="41">
        <v>51</v>
      </c>
      <c r="BA1" s="41">
        <v>52</v>
      </c>
      <c r="BB1" s="41">
        <v>53</v>
      </c>
      <c r="BC1" s="41">
        <v>54</v>
      </c>
      <c r="BD1" s="41">
        <v>55</v>
      </c>
      <c r="BE1" s="41">
        <v>56</v>
      </c>
      <c r="BF1" s="41">
        <v>57</v>
      </c>
      <c r="BG1" s="41">
        <v>58</v>
      </c>
      <c r="BH1" s="41">
        <v>59</v>
      </c>
      <c r="BI1" s="41">
        <v>60</v>
      </c>
      <c r="BJ1" s="41">
        <v>61</v>
      </c>
      <c r="BK1" s="41">
        <v>62</v>
      </c>
      <c r="BL1" s="41">
        <v>63</v>
      </c>
      <c r="BM1" s="41">
        <v>64</v>
      </c>
      <c r="BN1" s="41">
        <v>65</v>
      </c>
      <c r="BO1" s="41">
        <v>66</v>
      </c>
      <c r="BP1" s="41">
        <v>67</v>
      </c>
      <c r="BQ1" s="41">
        <v>68</v>
      </c>
      <c r="BR1" s="41">
        <v>69</v>
      </c>
      <c r="BS1" s="41">
        <v>70</v>
      </c>
      <c r="BT1" s="41">
        <v>71</v>
      </c>
      <c r="BU1" s="41">
        <v>72</v>
      </c>
      <c r="BV1" s="41">
        <v>73</v>
      </c>
      <c r="BW1" s="41">
        <v>74</v>
      </c>
      <c r="BX1" s="41">
        <v>75</v>
      </c>
      <c r="BY1" s="41">
        <v>76</v>
      </c>
      <c r="BZ1" s="41">
        <v>77</v>
      </c>
      <c r="CA1" s="41">
        <v>78</v>
      </c>
      <c r="CB1" s="41">
        <v>79</v>
      </c>
      <c r="CC1" s="41">
        <v>80</v>
      </c>
      <c r="CD1" s="41">
        <v>81</v>
      </c>
      <c r="CE1" s="41">
        <v>82</v>
      </c>
      <c r="CF1" s="41">
        <v>83</v>
      </c>
      <c r="CG1" s="41">
        <v>84</v>
      </c>
      <c r="CH1" s="41">
        <v>85</v>
      </c>
      <c r="CI1" s="41">
        <v>86</v>
      </c>
      <c r="CJ1" s="41">
        <v>87</v>
      </c>
      <c r="CK1" s="41">
        <v>88</v>
      </c>
      <c r="CL1" s="41">
        <v>89</v>
      </c>
      <c r="CM1" s="41">
        <v>90</v>
      </c>
      <c r="CN1" s="41">
        <v>91</v>
      </c>
      <c r="CO1" s="41">
        <v>92</v>
      </c>
      <c r="CP1" s="41">
        <v>93</v>
      </c>
      <c r="CQ1" s="41">
        <v>94</v>
      </c>
      <c r="CR1" s="41">
        <v>95</v>
      </c>
      <c r="CS1" s="41">
        <v>96</v>
      </c>
      <c r="CT1" s="41">
        <v>97</v>
      </c>
      <c r="CU1" s="41">
        <v>98</v>
      </c>
      <c r="CV1" s="41">
        <v>99</v>
      </c>
      <c r="CW1" s="41">
        <v>100</v>
      </c>
      <c r="CX1" s="41">
        <v>101</v>
      </c>
      <c r="CY1" s="41">
        <v>102</v>
      </c>
      <c r="CZ1" s="41">
        <v>103</v>
      </c>
      <c r="DA1" s="41">
        <v>104</v>
      </c>
      <c r="DB1" s="41">
        <v>105</v>
      </c>
      <c r="DC1" s="41">
        <v>106</v>
      </c>
      <c r="DD1" s="41">
        <v>107</v>
      </c>
      <c r="DE1" s="41">
        <v>108</v>
      </c>
      <c r="DF1" s="41">
        <v>109</v>
      </c>
      <c r="DG1" s="41">
        <v>110</v>
      </c>
      <c r="DH1" s="41">
        <v>111</v>
      </c>
      <c r="DI1" s="41">
        <v>112</v>
      </c>
      <c r="DJ1" s="41">
        <v>113</v>
      </c>
      <c r="DK1" s="41">
        <v>114</v>
      </c>
      <c r="DL1" s="41">
        <v>115</v>
      </c>
      <c r="DM1" s="41">
        <v>116</v>
      </c>
      <c r="DN1" s="41">
        <v>117</v>
      </c>
      <c r="DO1" s="41">
        <v>118</v>
      </c>
      <c r="DP1" s="41">
        <v>119</v>
      </c>
      <c r="DQ1" s="41">
        <v>120</v>
      </c>
      <c r="DR1" s="41">
        <v>121</v>
      </c>
      <c r="DS1" s="41">
        <v>122</v>
      </c>
      <c r="DT1" s="41">
        <v>123</v>
      </c>
      <c r="DU1" s="41">
        <v>124</v>
      </c>
      <c r="DV1" s="41">
        <v>125</v>
      </c>
      <c r="DW1" s="41">
        <v>126</v>
      </c>
      <c r="DX1" s="41">
        <v>127</v>
      </c>
      <c r="DY1" s="41">
        <v>128</v>
      </c>
      <c r="DZ1" s="41">
        <v>129</v>
      </c>
      <c r="EA1" s="41">
        <v>130</v>
      </c>
      <c r="EB1" s="41">
        <v>131</v>
      </c>
      <c r="EC1" s="41">
        <v>132</v>
      </c>
      <c r="ED1" s="41">
        <v>133</v>
      </c>
      <c r="EE1" s="41">
        <v>134</v>
      </c>
      <c r="EF1" s="41">
        <v>135</v>
      </c>
      <c r="EG1" s="41">
        <v>136</v>
      </c>
      <c r="EH1" s="41">
        <v>137</v>
      </c>
      <c r="EI1" s="41">
        <v>138</v>
      </c>
      <c r="EJ1" s="41">
        <v>139</v>
      </c>
      <c r="EK1" s="41">
        <v>140</v>
      </c>
      <c r="EL1" s="41">
        <v>141</v>
      </c>
      <c r="EM1" s="41">
        <v>142</v>
      </c>
      <c r="EN1" s="41">
        <v>143</v>
      </c>
      <c r="EO1" s="41">
        <v>144</v>
      </c>
      <c r="EP1" s="41">
        <v>145</v>
      </c>
      <c r="EQ1" s="41">
        <v>146</v>
      </c>
      <c r="ER1" s="41">
        <v>147</v>
      </c>
      <c r="ES1" s="41">
        <v>148</v>
      </c>
      <c r="ET1" s="41">
        <v>149</v>
      </c>
      <c r="EU1" s="41">
        <v>150</v>
      </c>
      <c r="EV1" s="41">
        <v>151</v>
      </c>
      <c r="EW1" s="41">
        <v>152</v>
      </c>
      <c r="EX1" s="41">
        <v>153</v>
      </c>
      <c r="EY1" s="41">
        <v>154</v>
      </c>
      <c r="EZ1" s="41">
        <v>155</v>
      </c>
      <c r="FA1" s="41">
        <v>156</v>
      </c>
      <c r="FB1" s="41">
        <v>157</v>
      </c>
      <c r="FC1" s="41">
        <v>158</v>
      </c>
      <c r="FD1" s="41">
        <v>159</v>
      </c>
      <c r="FE1" s="41">
        <v>160</v>
      </c>
      <c r="FF1" s="41">
        <v>161</v>
      </c>
      <c r="FG1" s="41">
        <v>162</v>
      </c>
      <c r="FH1" s="41">
        <v>163</v>
      </c>
      <c r="FI1" s="41">
        <v>164</v>
      </c>
      <c r="FJ1" s="41">
        <v>165</v>
      </c>
      <c r="FK1" s="41">
        <v>166</v>
      </c>
      <c r="FL1" s="41">
        <v>167</v>
      </c>
      <c r="FM1" s="41">
        <v>168</v>
      </c>
      <c r="FN1" s="41">
        <v>169</v>
      </c>
      <c r="FO1" s="41">
        <v>170</v>
      </c>
      <c r="FP1" s="41">
        <v>171</v>
      </c>
      <c r="FQ1" s="41">
        <v>172</v>
      </c>
      <c r="FR1" s="41">
        <v>173</v>
      </c>
      <c r="FS1" s="41">
        <v>174</v>
      </c>
      <c r="FT1" s="41">
        <v>175</v>
      </c>
      <c r="FU1" s="41">
        <v>176</v>
      </c>
      <c r="FV1" s="41">
        <v>177</v>
      </c>
      <c r="FW1" s="41">
        <v>178</v>
      </c>
      <c r="FX1" s="41">
        <v>179</v>
      </c>
      <c r="FY1" s="41">
        <v>180</v>
      </c>
      <c r="FZ1" s="41">
        <v>181</v>
      </c>
      <c r="GA1" s="41">
        <v>182</v>
      </c>
      <c r="GB1" s="41">
        <v>183</v>
      </c>
      <c r="GC1" s="41">
        <v>184</v>
      </c>
      <c r="GD1" s="41">
        <v>185</v>
      </c>
      <c r="GE1" s="41">
        <v>186</v>
      </c>
      <c r="GF1" s="41">
        <v>187</v>
      </c>
      <c r="GG1" s="41">
        <v>188</v>
      </c>
      <c r="GH1" s="41">
        <v>189</v>
      </c>
      <c r="GI1" s="41">
        <v>190</v>
      </c>
      <c r="GJ1" s="41">
        <v>191</v>
      </c>
    </row>
    <row r="2" spans="2:192" ht="32.25" customHeight="1"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/>
      <c r="T2" s="17">
        <v>18</v>
      </c>
      <c r="U2" s="17">
        <v>19</v>
      </c>
      <c r="V2" s="17">
        <v>20</v>
      </c>
      <c r="W2" s="17">
        <v>21</v>
      </c>
      <c r="X2" s="17">
        <v>22</v>
      </c>
      <c r="Y2" s="17"/>
      <c r="Z2" s="17"/>
      <c r="AA2" s="17">
        <v>23</v>
      </c>
      <c r="AB2" s="17">
        <v>24</v>
      </c>
      <c r="AC2" s="17">
        <v>25</v>
      </c>
      <c r="AD2" s="17">
        <v>26</v>
      </c>
      <c r="AE2" s="17">
        <v>27</v>
      </c>
      <c r="AF2" s="17">
        <v>28</v>
      </c>
      <c r="AG2" s="17">
        <v>29</v>
      </c>
      <c r="AH2" s="17">
        <v>30</v>
      </c>
      <c r="AI2" s="17">
        <v>31</v>
      </c>
      <c r="AJ2" s="17">
        <v>32</v>
      </c>
      <c r="AK2" s="17">
        <v>33</v>
      </c>
      <c r="AL2" s="17">
        <v>34</v>
      </c>
      <c r="AM2" s="17">
        <v>35</v>
      </c>
      <c r="AN2" s="17">
        <v>36</v>
      </c>
      <c r="AO2" s="17">
        <v>37</v>
      </c>
      <c r="AP2" s="17">
        <v>38</v>
      </c>
      <c r="AQ2" s="17">
        <v>39</v>
      </c>
      <c r="AR2" s="17">
        <v>40</v>
      </c>
      <c r="AS2" s="17">
        <v>41</v>
      </c>
      <c r="AT2" s="17">
        <v>42</v>
      </c>
      <c r="AU2" s="17">
        <v>43</v>
      </c>
      <c r="AV2" s="17">
        <v>44</v>
      </c>
      <c r="AW2" s="17">
        <v>45</v>
      </c>
      <c r="AX2" s="17">
        <v>46</v>
      </c>
      <c r="AY2" s="17">
        <v>47</v>
      </c>
      <c r="AZ2" s="17">
        <v>48</v>
      </c>
      <c r="BA2" s="17">
        <v>49</v>
      </c>
      <c r="BB2" s="17">
        <v>50</v>
      </c>
      <c r="BC2" s="17">
        <v>51</v>
      </c>
      <c r="BD2" s="17">
        <v>52</v>
      </c>
      <c r="BE2" s="17">
        <v>53</v>
      </c>
      <c r="BF2" s="17">
        <v>54</v>
      </c>
      <c r="BG2" s="17">
        <v>55</v>
      </c>
      <c r="BH2" s="17">
        <v>56</v>
      </c>
      <c r="BI2" s="17">
        <v>57</v>
      </c>
      <c r="BJ2" s="17">
        <v>58</v>
      </c>
      <c r="BK2" s="17">
        <v>59</v>
      </c>
      <c r="BL2" s="17">
        <v>60</v>
      </c>
      <c r="BM2" s="17">
        <v>61</v>
      </c>
      <c r="BN2" s="17">
        <v>62</v>
      </c>
      <c r="BO2" s="17">
        <v>63</v>
      </c>
      <c r="BP2" s="17">
        <v>64</v>
      </c>
      <c r="BQ2" s="17">
        <v>65</v>
      </c>
      <c r="BR2" s="17">
        <v>66</v>
      </c>
      <c r="BS2" s="17">
        <v>67</v>
      </c>
      <c r="BT2" s="17">
        <v>68</v>
      </c>
      <c r="BU2" s="17">
        <v>69</v>
      </c>
      <c r="BV2" s="17">
        <v>70</v>
      </c>
      <c r="BW2" s="17">
        <v>71</v>
      </c>
      <c r="BX2" s="17">
        <v>72</v>
      </c>
      <c r="BY2" s="17">
        <v>73</v>
      </c>
      <c r="BZ2" s="17">
        <v>74</v>
      </c>
      <c r="CA2" s="17">
        <v>75</v>
      </c>
      <c r="CB2" s="17">
        <v>76</v>
      </c>
      <c r="CC2" s="17">
        <v>77</v>
      </c>
      <c r="CD2" s="17">
        <v>78</v>
      </c>
      <c r="CE2" s="17">
        <v>79</v>
      </c>
      <c r="CF2" s="17">
        <v>80</v>
      </c>
      <c r="CG2" s="17">
        <v>81</v>
      </c>
      <c r="CH2" s="17">
        <v>82</v>
      </c>
      <c r="CI2" s="17">
        <v>83</v>
      </c>
      <c r="CJ2" s="17"/>
      <c r="CK2" s="17">
        <v>84</v>
      </c>
      <c r="CL2" s="17">
        <v>85</v>
      </c>
      <c r="CM2" s="17">
        <v>86</v>
      </c>
      <c r="CN2" s="17">
        <v>87</v>
      </c>
      <c r="CO2" s="17">
        <v>88</v>
      </c>
      <c r="CP2" s="17">
        <v>89</v>
      </c>
      <c r="CQ2" s="17">
        <v>90</v>
      </c>
      <c r="CR2" s="17">
        <v>91</v>
      </c>
      <c r="CS2" s="17">
        <v>92</v>
      </c>
      <c r="CT2" s="17">
        <v>93</v>
      </c>
      <c r="CU2" s="17">
        <v>94</v>
      </c>
      <c r="CV2" s="17">
        <v>95</v>
      </c>
      <c r="CW2" s="17">
        <v>96</v>
      </c>
      <c r="CX2" s="17"/>
      <c r="CY2" s="17"/>
      <c r="CZ2" s="17">
        <v>97</v>
      </c>
      <c r="DA2" s="17">
        <v>98</v>
      </c>
      <c r="DB2" s="17">
        <v>99</v>
      </c>
      <c r="DC2" s="17">
        <v>100</v>
      </c>
      <c r="DD2" s="17">
        <v>101</v>
      </c>
      <c r="DE2" s="17">
        <v>102</v>
      </c>
      <c r="DF2" s="17">
        <v>103</v>
      </c>
      <c r="DG2" s="17"/>
      <c r="DH2" s="17">
        <v>104</v>
      </c>
      <c r="DI2" s="17">
        <v>105</v>
      </c>
      <c r="DJ2" s="17">
        <v>106</v>
      </c>
      <c r="DK2" s="17">
        <v>107</v>
      </c>
      <c r="DL2" s="17"/>
      <c r="DM2" s="17">
        <v>108</v>
      </c>
      <c r="DN2" s="17">
        <v>109</v>
      </c>
      <c r="DO2" s="17">
        <v>110</v>
      </c>
      <c r="DP2" s="17">
        <v>111</v>
      </c>
      <c r="DQ2" s="17"/>
      <c r="DR2" s="17">
        <v>112</v>
      </c>
      <c r="DS2" s="17">
        <v>113</v>
      </c>
      <c r="DT2" s="17">
        <v>114</v>
      </c>
      <c r="DU2" s="17">
        <v>115</v>
      </c>
      <c r="DV2" s="17">
        <v>116</v>
      </c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>
        <v>117</v>
      </c>
      <c r="EH2" s="17">
        <v>118</v>
      </c>
      <c r="EI2" s="17">
        <v>119</v>
      </c>
      <c r="EJ2" s="17">
        <v>120</v>
      </c>
      <c r="EK2" s="17">
        <v>121</v>
      </c>
      <c r="EL2" s="17">
        <v>122</v>
      </c>
      <c r="EM2" s="17">
        <v>123</v>
      </c>
      <c r="EN2" s="17">
        <v>124</v>
      </c>
      <c r="EO2" s="17">
        <v>125</v>
      </c>
      <c r="EP2" s="17">
        <v>126</v>
      </c>
      <c r="EQ2" s="17">
        <v>127</v>
      </c>
      <c r="ER2" s="17">
        <v>128</v>
      </c>
      <c r="ES2" s="17">
        <v>129</v>
      </c>
      <c r="ET2" s="17">
        <v>130</v>
      </c>
      <c r="EU2" s="17">
        <v>131</v>
      </c>
      <c r="EV2" s="17">
        <v>132</v>
      </c>
      <c r="EW2" s="17">
        <v>133</v>
      </c>
      <c r="EX2" s="17">
        <v>134</v>
      </c>
      <c r="EY2" s="17">
        <v>135</v>
      </c>
      <c r="EZ2" s="17">
        <v>136</v>
      </c>
      <c r="FA2" s="17">
        <v>137</v>
      </c>
      <c r="FB2" s="17">
        <v>138</v>
      </c>
      <c r="FC2" s="17">
        <v>139</v>
      </c>
      <c r="FD2" s="17">
        <v>140</v>
      </c>
      <c r="FE2" s="17">
        <v>141</v>
      </c>
      <c r="FF2" s="17">
        <v>142</v>
      </c>
      <c r="FG2" s="17">
        <v>143</v>
      </c>
      <c r="FH2" s="17">
        <v>144</v>
      </c>
      <c r="FI2" s="17">
        <v>145</v>
      </c>
      <c r="FJ2" s="17">
        <v>146</v>
      </c>
      <c r="FK2" s="17">
        <v>147</v>
      </c>
      <c r="FL2" s="17">
        <v>148</v>
      </c>
      <c r="FM2" s="17">
        <v>149</v>
      </c>
      <c r="FN2" s="17">
        <v>150</v>
      </c>
      <c r="FO2" s="17">
        <v>151</v>
      </c>
      <c r="FP2" s="17">
        <v>152</v>
      </c>
      <c r="FQ2" s="17">
        <v>153</v>
      </c>
      <c r="FR2" s="17">
        <v>154</v>
      </c>
      <c r="FS2" s="17">
        <v>155</v>
      </c>
      <c r="FT2" s="17">
        <v>156</v>
      </c>
      <c r="FU2" s="17">
        <v>157</v>
      </c>
      <c r="FV2" s="17">
        <v>158</v>
      </c>
      <c r="FW2" s="17">
        <v>159</v>
      </c>
      <c r="FX2" s="17">
        <v>160</v>
      </c>
      <c r="FY2" s="17">
        <v>161</v>
      </c>
      <c r="FZ2" s="17">
        <v>162</v>
      </c>
      <c r="GA2" s="17">
        <v>163</v>
      </c>
      <c r="GB2" s="17">
        <v>164</v>
      </c>
      <c r="GC2" s="17">
        <v>165</v>
      </c>
      <c r="GD2" s="17">
        <v>166</v>
      </c>
      <c r="GE2" s="17">
        <v>167</v>
      </c>
      <c r="GF2" s="17">
        <v>168</v>
      </c>
      <c r="GG2" s="17">
        <v>169</v>
      </c>
      <c r="GH2" s="17">
        <v>170</v>
      </c>
      <c r="GI2" s="17">
        <v>171</v>
      </c>
      <c r="GJ2" s="17">
        <v>172</v>
      </c>
    </row>
    <row r="3" spans="2:144" s="12" customFormat="1" ht="36.75" customHeight="1">
      <c r="B3" s="259" t="s">
        <v>0</v>
      </c>
      <c r="C3" s="260"/>
      <c r="D3" s="260"/>
      <c r="E3" s="260"/>
      <c r="F3" s="260"/>
      <c r="G3" s="260"/>
      <c r="H3" s="261"/>
      <c r="I3" s="268" t="s">
        <v>91</v>
      </c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 t="s">
        <v>146</v>
      </c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 t="s">
        <v>170</v>
      </c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9"/>
      <c r="CI3" s="269"/>
      <c r="CJ3" s="269"/>
      <c r="CK3" s="268"/>
      <c r="CL3" s="268"/>
      <c r="CM3" s="268"/>
      <c r="CN3" s="268"/>
      <c r="CO3" s="268"/>
      <c r="CP3" s="268"/>
      <c r="CQ3" s="268"/>
      <c r="CR3" s="268"/>
      <c r="CS3" s="268" t="s">
        <v>207</v>
      </c>
      <c r="CT3" s="268"/>
      <c r="CU3" s="268"/>
      <c r="CV3" s="268"/>
      <c r="CW3" s="268"/>
      <c r="CX3" s="268"/>
      <c r="CY3" s="268"/>
      <c r="CZ3" s="268"/>
      <c r="DA3" s="268"/>
      <c r="DB3" s="268"/>
      <c r="DC3" s="269"/>
      <c r="DD3" s="269"/>
      <c r="DE3" s="269"/>
      <c r="DF3" s="269"/>
      <c r="DG3" s="269"/>
      <c r="DH3" s="268"/>
      <c r="DI3" s="268"/>
      <c r="DJ3" s="269"/>
      <c r="DK3" s="269"/>
      <c r="DL3" s="269"/>
      <c r="DM3" s="268"/>
      <c r="DN3" s="268"/>
      <c r="DO3" s="269" t="s">
        <v>240</v>
      </c>
      <c r="DP3" s="269"/>
      <c r="DQ3" s="269"/>
      <c r="DR3" s="268"/>
      <c r="DS3" s="268"/>
      <c r="DT3" s="268" t="s">
        <v>245</v>
      </c>
      <c r="DU3" s="268" t="s">
        <v>247</v>
      </c>
      <c r="DV3" s="268" t="s">
        <v>249</v>
      </c>
      <c r="DW3" s="197" t="s">
        <v>245</v>
      </c>
      <c r="DX3" s="197" t="s">
        <v>247</v>
      </c>
      <c r="DY3" s="197" t="s">
        <v>249</v>
      </c>
      <c r="DZ3" s="197" t="s">
        <v>259</v>
      </c>
      <c r="EA3" s="197" t="s">
        <v>260</v>
      </c>
      <c r="EB3" s="197" t="s">
        <v>261</v>
      </c>
      <c r="EC3" s="197" t="s">
        <v>262</v>
      </c>
      <c r="ED3" s="209" t="s">
        <v>263</v>
      </c>
      <c r="EE3" s="197" t="s">
        <v>264</v>
      </c>
      <c r="EF3" s="197" t="s">
        <v>265</v>
      </c>
      <c r="EG3" s="268" t="s">
        <v>251</v>
      </c>
      <c r="EH3" s="268"/>
      <c r="EI3" s="268"/>
      <c r="EJ3" s="268"/>
      <c r="EL3" s="197" t="s">
        <v>270</v>
      </c>
      <c r="EM3" s="197" t="s">
        <v>260</v>
      </c>
      <c r="EN3" s="197" t="s">
        <v>265</v>
      </c>
    </row>
    <row r="4" spans="2:144" s="12" customFormat="1" ht="46.5" customHeight="1">
      <c r="B4" s="262"/>
      <c r="C4" s="263"/>
      <c r="D4" s="263"/>
      <c r="E4" s="263"/>
      <c r="F4" s="263"/>
      <c r="G4" s="263"/>
      <c r="H4" s="264"/>
      <c r="I4" s="268" t="s">
        <v>92</v>
      </c>
      <c r="J4" s="268"/>
      <c r="K4" s="268"/>
      <c r="L4" s="268" t="s">
        <v>97</v>
      </c>
      <c r="M4" s="268"/>
      <c r="N4" s="268" t="s">
        <v>100</v>
      </c>
      <c r="O4" s="268"/>
      <c r="P4" s="269" t="s">
        <v>104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8"/>
      <c r="AB4" s="268" t="s">
        <v>116</v>
      </c>
      <c r="AC4" s="268"/>
      <c r="AD4" s="268"/>
      <c r="AE4" s="268"/>
      <c r="AF4" s="268" t="s">
        <v>121</v>
      </c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 t="s">
        <v>142</v>
      </c>
      <c r="BA4" s="268" t="s">
        <v>144</v>
      </c>
      <c r="BB4" s="268" t="s">
        <v>147</v>
      </c>
      <c r="BC4" s="268"/>
      <c r="BD4" s="268" t="s">
        <v>150</v>
      </c>
      <c r="BE4" s="268"/>
      <c r="BF4" s="268"/>
      <c r="BG4" s="268"/>
      <c r="BH4" s="268"/>
      <c r="BI4" s="268"/>
      <c r="BJ4" s="268" t="s">
        <v>157</v>
      </c>
      <c r="BK4" s="268"/>
      <c r="BL4" s="268"/>
      <c r="BM4" s="268"/>
      <c r="BN4" s="268"/>
      <c r="BO4" s="268"/>
      <c r="BP4" s="154" t="s">
        <v>164</v>
      </c>
      <c r="BQ4" s="268" t="s">
        <v>166</v>
      </c>
      <c r="BR4" s="268" t="s">
        <v>168</v>
      </c>
      <c r="BS4" s="268" t="s">
        <v>171</v>
      </c>
      <c r="BT4" s="268"/>
      <c r="BU4" s="268"/>
      <c r="BV4" s="268" t="s">
        <v>175</v>
      </c>
      <c r="BW4" s="268"/>
      <c r="BX4" s="268"/>
      <c r="BY4" s="268" t="s">
        <v>179</v>
      </c>
      <c r="BZ4" s="268"/>
      <c r="CA4" s="268" t="s">
        <v>182</v>
      </c>
      <c r="CB4" s="268"/>
      <c r="CC4" s="268"/>
      <c r="CD4" s="268"/>
      <c r="CE4" s="268"/>
      <c r="CF4" s="268"/>
      <c r="CG4" s="155" t="s">
        <v>189</v>
      </c>
      <c r="CH4" s="186" t="s">
        <v>191</v>
      </c>
      <c r="CI4" s="186"/>
      <c r="CJ4" s="186"/>
      <c r="CK4" s="156" t="s">
        <v>194</v>
      </c>
      <c r="CL4" s="154" t="s">
        <v>298</v>
      </c>
      <c r="CM4" s="154" t="s">
        <v>199</v>
      </c>
      <c r="CN4" s="154" t="s">
        <v>196</v>
      </c>
      <c r="CO4" s="271" t="s">
        <v>182</v>
      </c>
      <c r="CP4" s="154" t="s">
        <v>201</v>
      </c>
      <c r="CQ4" s="272" t="s">
        <v>203</v>
      </c>
      <c r="CR4" s="272" t="s">
        <v>205</v>
      </c>
      <c r="CS4" s="268" t="s">
        <v>226</v>
      </c>
      <c r="CT4" s="268"/>
      <c r="CU4" s="269" t="s">
        <v>217</v>
      </c>
      <c r="CV4" s="269"/>
      <c r="CW4" s="269"/>
      <c r="CX4" s="269"/>
      <c r="CY4" s="269"/>
      <c r="CZ4" s="268"/>
      <c r="DA4" s="268" t="s">
        <v>299</v>
      </c>
      <c r="DB4" s="273"/>
      <c r="DC4" s="186" t="s">
        <v>300</v>
      </c>
      <c r="DD4" s="186"/>
      <c r="DE4" s="186"/>
      <c r="DF4" s="186"/>
      <c r="DG4" s="186"/>
      <c r="DH4" s="274" t="s">
        <v>201</v>
      </c>
      <c r="DI4" s="273"/>
      <c r="DJ4" s="186" t="s">
        <v>301</v>
      </c>
      <c r="DK4" s="186"/>
      <c r="DL4" s="186"/>
      <c r="DM4" s="274" t="s">
        <v>236</v>
      </c>
      <c r="DN4" s="273" t="s">
        <v>238</v>
      </c>
      <c r="DO4" s="186" t="s">
        <v>302</v>
      </c>
      <c r="DP4" s="186"/>
      <c r="DQ4" s="186"/>
      <c r="DR4" s="274" t="s">
        <v>241</v>
      </c>
      <c r="DS4" s="268" t="s">
        <v>243</v>
      </c>
      <c r="DT4" s="268"/>
      <c r="DU4" s="268"/>
      <c r="DV4" s="268"/>
      <c r="DW4" s="198"/>
      <c r="DX4" s="198"/>
      <c r="DY4" s="198"/>
      <c r="DZ4" s="198"/>
      <c r="EA4" s="198"/>
      <c r="EB4" s="198"/>
      <c r="EC4" s="198"/>
      <c r="ED4" s="210"/>
      <c r="EE4" s="198"/>
      <c r="EF4" s="198"/>
      <c r="EG4" s="268"/>
      <c r="EH4" s="268"/>
      <c r="EI4" s="268"/>
      <c r="EJ4" s="268"/>
      <c r="EL4" s="198" t="s">
        <v>270</v>
      </c>
      <c r="EM4" s="198"/>
      <c r="EN4" s="198"/>
    </row>
    <row r="5" spans="2:144" ht="43.5" customHeight="1">
      <c r="B5" s="262"/>
      <c r="C5" s="263"/>
      <c r="D5" s="263"/>
      <c r="E5" s="263"/>
      <c r="F5" s="263"/>
      <c r="G5" s="263"/>
      <c r="H5" s="264"/>
      <c r="I5" s="270" t="s">
        <v>93</v>
      </c>
      <c r="J5" s="270" t="s">
        <v>95</v>
      </c>
      <c r="K5" s="270" t="s">
        <v>96</v>
      </c>
      <c r="L5" s="270" t="s">
        <v>98</v>
      </c>
      <c r="M5" s="270" t="s">
        <v>99</v>
      </c>
      <c r="N5" s="270" t="s">
        <v>101</v>
      </c>
      <c r="O5" s="275"/>
      <c r="P5" s="186" t="s">
        <v>105</v>
      </c>
      <c r="Q5" s="186"/>
      <c r="R5" s="186"/>
      <c r="S5" s="186"/>
      <c r="T5" s="186" t="s">
        <v>109</v>
      </c>
      <c r="U5" s="186"/>
      <c r="V5" s="186"/>
      <c r="W5" s="186"/>
      <c r="X5" s="186"/>
      <c r="Y5" s="186"/>
      <c r="Z5" s="186"/>
      <c r="AA5" s="276" t="s">
        <v>115</v>
      </c>
      <c r="AB5" s="270" t="s">
        <v>117</v>
      </c>
      <c r="AC5" s="270" t="s">
        <v>118</v>
      </c>
      <c r="AD5" s="270" t="s">
        <v>119</v>
      </c>
      <c r="AE5" s="270" t="s">
        <v>120</v>
      </c>
      <c r="AF5" s="270" t="s">
        <v>122</v>
      </c>
      <c r="AG5" s="270" t="s">
        <v>123</v>
      </c>
      <c r="AH5" s="270" t="s">
        <v>124</v>
      </c>
      <c r="AI5" s="270" t="s">
        <v>125</v>
      </c>
      <c r="AJ5" s="270" t="s">
        <v>126</v>
      </c>
      <c r="AK5" s="270" t="s">
        <v>127</v>
      </c>
      <c r="AL5" s="270" t="s">
        <v>128</v>
      </c>
      <c r="AM5" s="270" t="s">
        <v>129</v>
      </c>
      <c r="AN5" s="270" t="s">
        <v>130</v>
      </c>
      <c r="AO5" s="270" t="s">
        <v>131</v>
      </c>
      <c r="AP5" s="270" t="s">
        <v>132</v>
      </c>
      <c r="AQ5" s="270" t="s">
        <v>133</v>
      </c>
      <c r="AR5" s="270" t="s">
        <v>134</v>
      </c>
      <c r="AS5" s="270" t="s">
        <v>135</v>
      </c>
      <c r="AT5" s="270" t="s">
        <v>136</v>
      </c>
      <c r="AU5" s="270" t="s">
        <v>137</v>
      </c>
      <c r="AV5" s="270" t="s">
        <v>138</v>
      </c>
      <c r="AW5" s="270" t="s">
        <v>139</v>
      </c>
      <c r="AX5" s="270" t="s">
        <v>140</v>
      </c>
      <c r="AY5" s="270" t="s">
        <v>141</v>
      </c>
      <c r="AZ5" s="268"/>
      <c r="BA5" s="268"/>
      <c r="BB5" s="270" t="s">
        <v>148</v>
      </c>
      <c r="BC5" s="270" t="s">
        <v>149</v>
      </c>
      <c r="BD5" s="270" t="s">
        <v>151</v>
      </c>
      <c r="BE5" s="270" t="s">
        <v>152</v>
      </c>
      <c r="BF5" s="270" t="s">
        <v>153</v>
      </c>
      <c r="BG5" s="270" t="s">
        <v>154</v>
      </c>
      <c r="BH5" s="270" t="s">
        <v>155</v>
      </c>
      <c r="BI5" s="270" t="s">
        <v>156</v>
      </c>
      <c r="BJ5" s="270" t="s">
        <v>158</v>
      </c>
      <c r="BK5" s="270" t="s">
        <v>159</v>
      </c>
      <c r="BL5" s="270" t="s">
        <v>160</v>
      </c>
      <c r="BM5" s="270" t="s">
        <v>161</v>
      </c>
      <c r="BN5" s="270" t="s">
        <v>162</v>
      </c>
      <c r="BO5" s="270" t="s">
        <v>163</v>
      </c>
      <c r="BP5" s="270" t="s">
        <v>165</v>
      </c>
      <c r="BQ5" s="268"/>
      <c r="BR5" s="268"/>
      <c r="BS5" s="270" t="s">
        <v>172</v>
      </c>
      <c r="BT5" s="270" t="s">
        <v>173</v>
      </c>
      <c r="BU5" s="270" t="s">
        <v>174</v>
      </c>
      <c r="BV5" s="270" t="s">
        <v>176</v>
      </c>
      <c r="BW5" s="270" t="s">
        <v>177</v>
      </c>
      <c r="BX5" s="270" t="s">
        <v>178</v>
      </c>
      <c r="BY5" s="270" t="s">
        <v>180</v>
      </c>
      <c r="BZ5" s="270" t="s">
        <v>181</v>
      </c>
      <c r="CA5" s="270" t="s">
        <v>183</v>
      </c>
      <c r="CB5" s="270" t="s">
        <v>184</v>
      </c>
      <c r="CC5" s="270" t="s">
        <v>185</v>
      </c>
      <c r="CD5" s="270" t="s">
        <v>186</v>
      </c>
      <c r="CE5" s="270" t="s">
        <v>187</v>
      </c>
      <c r="CF5" s="270" t="s">
        <v>188</v>
      </c>
      <c r="CG5" s="270" t="s">
        <v>190</v>
      </c>
      <c r="CH5" s="277" t="s">
        <v>192</v>
      </c>
      <c r="CI5" s="277" t="s">
        <v>193</v>
      </c>
      <c r="CJ5" s="204" t="s">
        <v>256</v>
      </c>
      <c r="CK5" s="270" t="s">
        <v>195</v>
      </c>
      <c r="CL5" s="270" t="s">
        <v>198</v>
      </c>
      <c r="CM5" s="270" t="s">
        <v>200</v>
      </c>
      <c r="CN5" s="270" t="s">
        <v>197</v>
      </c>
      <c r="CO5" s="271"/>
      <c r="CP5" s="268" t="s">
        <v>202</v>
      </c>
      <c r="CQ5" s="272"/>
      <c r="CR5" s="272"/>
      <c r="CS5" s="270" t="s">
        <v>227</v>
      </c>
      <c r="CT5" s="275" t="s">
        <v>303</v>
      </c>
      <c r="CU5" s="186" t="s">
        <v>304</v>
      </c>
      <c r="CV5" s="186"/>
      <c r="CW5" s="186"/>
      <c r="CX5" s="186"/>
      <c r="CY5" s="186"/>
      <c r="CZ5" s="276" t="s">
        <v>221</v>
      </c>
      <c r="DA5" s="270" t="s">
        <v>305</v>
      </c>
      <c r="DB5" s="270" t="s">
        <v>306</v>
      </c>
      <c r="DC5" s="278" t="s">
        <v>307</v>
      </c>
      <c r="DD5" s="278" t="s">
        <v>308</v>
      </c>
      <c r="DE5" s="278" t="s">
        <v>309</v>
      </c>
      <c r="DF5" s="278" t="s">
        <v>310</v>
      </c>
      <c r="DG5" s="199" t="s">
        <v>256</v>
      </c>
      <c r="DH5" s="270" t="s">
        <v>231</v>
      </c>
      <c r="DI5" s="270" t="s">
        <v>232</v>
      </c>
      <c r="DJ5" s="279" t="s">
        <v>210</v>
      </c>
      <c r="DK5" s="279" t="s">
        <v>211</v>
      </c>
      <c r="DL5" s="280" t="s">
        <v>256</v>
      </c>
      <c r="DM5" s="268"/>
      <c r="DN5" s="268"/>
      <c r="DO5" s="279" t="s">
        <v>234</v>
      </c>
      <c r="DP5" s="279" t="s">
        <v>235</v>
      </c>
      <c r="DQ5" s="280" t="s">
        <v>256</v>
      </c>
      <c r="DR5" s="268"/>
      <c r="DS5" s="268"/>
      <c r="DT5" s="268"/>
      <c r="DU5" s="268"/>
      <c r="DV5" s="268"/>
      <c r="DW5" s="198"/>
      <c r="DX5" s="198"/>
      <c r="DY5" s="198"/>
      <c r="DZ5" s="198"/>
      <c r="EA5" s="198"/>
      <c r="EB5" s="198"/>
      <c r="EC5" s="198"/>
      <c r="ED5" s="210"/>
      <c r="EE5" s="198"/>
      <c r="EF5" s="198"/>
      <c r="EG5" s="268"/>
      <c r="EH5" s="268"/>
      <c r="EI5" s="268"/>
      <c r="EJ5" s="268"/>
      <c r="EL5" s="198"/>
      <c r="EM5" s="198"/>
      <c r="EN5" s="198"/>
    </row>
    <row r="6" spans="2:140" ht="67.5" customHeight="1">
      <c r="B6" s="265"/>
      <c r="C6" s="266"/>
      <c r="D6" s="266"/>
      <c r="E6" s="266"/>
      <c r="F6" s="266"/>
      <c r="G6" s="266"/>
      <c r="H6" s="267"/>
      <c r="I6" s="270"/>
      <c r="J6" s="270"/>
      <c r="K6" s="270"/>
      <c r="L6" s="270"/>
      <c r="M6" s="270"/>
      <c r="N6" s="157" t="s">
        <v>102</v>
      </c>
      <c r="O6" s="157" t="s">
        <v>103</v>
      </c>
      <c r="P6" s="158" t="s">
        <v>106</v>
      </c>
      <c r="Q6" s="158" t="s">
        <v>107</v>
      </c>
      <c r="R6" s="158" t="s">
        <v>108</v>
      </c>
      <c r="S6" s="21" t="s">
        <v>256</v>
      </c>
      <c r="T6" s="158" t="s">
        <v>110</v>
      </c>
      <c r="U6" s="158" t="s">
        <v>111</v>
      </c>
      <c r="V6" s="158" t="s">
        <v>112</v>
      </c>
      <c r="W6" s="158" t="s">
        <v>113</v>
      </c>
      <c r="X6" s="158" t="s">
        <v>114</v>
      </c>
      <c r="Y6" s="21" t="s">
        <v>257</v>
      </c>
      <c r="Z6" s="21" t="s">
        <v>258</v>
      </c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68"/>
      <c r="BA6" s="268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68"/>
      <c r="BR6" s="268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2"/>
      <c r="CI6" s="272"/>
      <c r="CJ6" s="205"/>
      <c r="CK6" s="278"/>
      <c r="CL6" s="270"/>
      <c r="CM6" s="270"/>
      <c r="CN6" s="270"/>
      <c r="CO6" s="271"/>
      <c r="CP6" s="268"/>
      <c r="CQ6" s="272"/>
      <c r="CR6" s="272"/>
      <c r="CS6" s="270"/>
      <c r="CT6" s="270"/>
      <c r="CU6" s="158" t="s">
        <v>219</v>
      </c>
      <c r="CV6" s="158" t="s">
        <v>220</v>
      </c>
      <c r="CW6" s="158" t="s">
        <v>216</v>
      </c>
      <c r="CX6" s="21" t="s">
        <v>257</v>
      </c>
      <c r="CY6" s="21" t="s">
        <v>258</v>
      </c>
      <c r="CZ6" s="270"/>
      <c r="DA6" s="270"/>
      <c r="DB6" s="270"/>
      <c r="DC6" s="270"/>
      <c r="DD6" s="270"/>
      <c r="DE6" s="270"/>
      <c r="DF6" s="270"/>
      <c r="DG6" s="200"/>
      <c r="DH6" s="270"/>
      <c r="DI6" s="270"/>
      <c r="DJ6" s="268"/>
      <c r="DK6" s="268"/>
      <c r="DL6" s="200"/>
      <c r="DM6" s="268"/>
      <c r="DN6" s="268"/>
      <c r="DO6" s="268"/>
      <c r="DP6" s="268"/>
      <c r="DQ6" s="200"/>
      <c r="DR6" s="268"/>
      <c r="DS6" s="268"/>
      <c r="DT6" s="268"/>
      <c r="DU6" s="268"/>
      <c r="DV6" s="268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268"/>
      <c r="EH6" s="268"/>
      <c r="EI6" s="268"/>
      <c r="EJ6" s="268"/>
    </row>
    <row r="7" spans="2:140" ht="40.5" customHeight="1">
      <c r="B7" s="159"/>
      <c r="C7" s="160"/>
      <c r="D7" s="160"/>
      <c r="E7" s="160"/>
      <c r="F7" s="160"/>
      <c r="G7" s="160"/>
      <c r="H7" s="161"/>
      <c r="I7" s="162">
        <v>2</v>
      </c>
      <c r="J7" s="162">
        <v>2</v>
      </c>
      <c r="K7" s="162">
        <v>2</v>
      </c>
      <c r="L7" s="162">
        <v>3</v>
      </c>
      <c r="M7" s="162">
        <v>3</v>
      </c>
      <c r="N7" s="162">
        <v>3</v>
      </c>
      <c r="O7" s="162">
        <v>2</v>
      </c>
      <c r="P7" s="162"/>
      <c r="Q7" s="162"/>
      <c r="R7" s="162"/>
      <c r="S7" s="162">
        <v>2</v>
      </c>
      <c r="T7" s="162"/>
      <c r="U7" s="162"/>
      <c r="V7" s="162"/>
      <c r="W7" s="162"/>
      <c r="X7" s="162"/>
      <c r="Y7" s="162">
        <v>2</v>
      </c>
      <c r="Z7" s="162">
        <v>2</v>
      </c>
      <c r="AA7" s="162">
        <v>2</v>
      </c>
      <c r="AB7" s="162">
        <v>3</v>
      </c>
      <c r="AC7" s="162">
        <v>2</v>
      </c>
      <c r="AD7" s="162">
        <v>3</v>
      </c>
      <c r="AE7" s="162">
        <v>2</v>
      </c>
      <c r="AF7" s="162">
        <v>1</v>
      </c>
      <c r="AG7" s="162">
        <v>1</v>
      </c>
      <c r="AH7" s="162">
        <v>1</v>
      </c>
      <c r="AI7" s="162">
        <v>1</v>
      </c>
      <c r="AJ7" s="162">
        <v>1</v>
      </c>
      <c r="AK7" s="162">
        <v>1</v>
      </c>
      <c r="AL7" s="162">
        <v>1</v>
      </c>
      <c r="AM7" s="162">
        <v>1</v>
      </c>
      <c r="AN7" s="162">
        <v>1</v>
      </c>
      <c r="AO7" s="162">
        <v>1</v>
      </c>
      <c r="AP7" s="162">
        <v>1</v>
      </c>
      <c r="AQ7" s="162">
        <v>1</v>
      </c>
      <c r="AR7" s="162">
        <v>1</v>
      </c>
      <c r="AS7" s="162">
        <v>1</v>
      </c>
      <c r="AT7" s="162">
        <v>1</v>
      </c>
      <c r="AU7" s="162">
        <v>1</v>
      </c>
      <c r="AV7" s="162"/>
      <c r="AW7" s="162"/>
      <c r="AX7" s="162"/>
      <c r="AY7" s="162"/>
      <c r="AZ7" s="162" t="s">
        <v>143</v>
      </c>
      <c r="BA7" s="162" t="s">
        <v>143</v>
      </c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 t="s">
        <v>143</v>
      </c>
      <c r="BR7" s="162" t="s">
        <v>143</v>
      </c>
      <c r="BS7" s="162">
        <v>3</v>
      </c>
      <c r="BT7" s="162">
        <v>3</v>
      </c>
      <c r="BU7" s="162">
        <v>2</v>
      </c>
      <c r="BV7" s="162">
        <v>3</v>
      </c>
      <c r="BW7" s="162">
        <v>3</v>
      </c>
      <c r="BX7" s="162">
        <v>2</v>
      </c>
      <c r="BY7" s="162">
        <v>2</v>
      </c>
      <c r="BZ7" s="162">
        <v>3</v>
      </c>
      <c r="CA7" s="162">
        <v>3</v>
      </c>
      <c r="CB7" s="162">
        <v>3</v>
      </c>
      <c r="CC7" s="162">
        <v>2</v>
      </c>
      <c r="CD7" s="162">
        <v>2</v>
      </c>
      <c r="CE7" s="162">
        <v>3</v>
      </c>
      <c r="CF7" s="162">
        <v>3</v>
      </c>
      <c r="CG7" s="162">
        <v>3</v>
      </c>
      <c r="CH7" s="162"/>
      <c r="CI7" s="162"/>
      <c r="CJ7" s="22">
        <v>3</v>
      </c>
      <c r="CK7" s="162">
        <v>3</v>
      </c>
      <c r="CL7" s="162">
        <v>3</v>
      </c>
      <c r="CM7" s="162">
        <v>3</v>
      </c>
      <c r="CN7" s="162">
        <v>2</v>
      </c>
      <c r="CO7" s="163"/>
      <c r="CP7" s="162">
        <v>1</v>
      </c>
      <c r="CQ7" s="162" t="s">
        <v>143</v>
      </c>
      <c r="CR7" s="162" t="s">
        <v>143</v>
      </c>
      <c r="CS7" s="162">
        <v>3</v>
      </c>
      <c r="CT7" s="162">
        <v>2</v>
      </c>
      <c r="CU7" s="164"/>
      <c r="CV7" s="164"/>
      <c r="CW7" s="164"/>
      <c r="CX7" s="162">
        <v>2</v>
      </c>
      <c r="CY7" s="162">
        <v>2</v>
      </c>
      <c r="CZ7" s="162">
        <v>3</v>
      </c>
      <c r="DA7" s="162">
        <v>3</v>
      </c>
      <c r="DB7" s="162">
        <v>3</v>
      </c>
      <c r="DC7" s="162"/>
      <c r="DD7" s="162"/>
      <c r="DE7" s="162"/>
      <c r="DF7" s="162"/>
      <c r="DG7" s="162">
        <v>2</v>
      </c>
      <c r="DH7" s="162">
        <v>1</v>
      </c>
      <c r="DI7" s="162">
        <v>1</v>
      </c>
      <c r="DJ7" s="162"/>
      <c r="DK7" s="162"/>
      <c r="DL7" s="162">
        <v>2</v>
      </c>
      <c r="DM7" s="162" t="s">
        <v>143</v>
      </c>
      <c r="DN7" s="162" t="s">
        <v>143</v>
      </c>
      <c r="DO7" s="162"/>
      <c r="DP7" s="162"/>
      <c r="DQ7" s="162">
        <v>5</v>
      </c>
      <c r="DR7" s="154"/>
      <c r="DS7" s="154"/>
      <c r="DT7" s="154"/>
      <c r="DU7" s="154"/>
      <c r="DV7" s="154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154"/>
      <c r="EH7" s="154"/>
      <c r="EI7" s="154"/>
      <c r="EJ7" s="154"/>
    </row>
    <row r="8" spans="2:140" s="165" customFormat="1" ht="31.5" customHeight="1">
      <c r="B8" s="162" t="s">
        <v>1</v>
      </c>
      <c r="C8" s="162" t="s">
        <v>2</v>
      </c>
      <c r="D8" s="162" t="s">
        <v>13</v>
      </c>
      <c r="E8" s="162" t="s">
        <v>33</v>
      </c>
      <c r="F8" s="162" t="s">
        <v>50</v>
      </c>
      <c r="G8" s="162" t="s">
        <v>84</v>
      </c>
      <c r="H8" s="162" t="s">
        <v>88</v>
      </c>
      <c r="I8" s="162">
        <v>2</v>
      </c>
      <c r="J8" s="162">
        <v>2</v>
      </c>
      <c r="K8" s="162">
        <v>2</v>
      </c>
      <c r="L8" s="162">
        <v>3</v>
      </c>
      <c r="M8" s="162">
        <v>3</v>
      </c>
      <c r="N8" s="162">
        <v>3</v>
      </c>
      <c r="O8" s="162">
        <v>2</v>
      </c>
      <c r="P8" s="162">
        <v>2</v>
      </c>
      <c r="Q8" s="162">
        <v>2</v>
      </c>
      <c r="R8" s="162">
        <v>2</v>
      </c>
      <c r="S8" s="14"/>
      <c r="T8" s="162">
        <v>2</v>
      </c>
      <c r="U8" s="162">
        <v>2</v>
      </c>
      <c r="V8" s="162">
        <v>2</v>
      </c>
      <c r="W8" s="162">
        <v>2</v>
      </c>
      <c r="X8" s="162">
        <v>2</v>
      </c>
      <c r="Y8" s="14"/>
      <c r="Z8" s="14"/>
      <c r="AA8" s="162">
        <v>2</v>
      </c>
      <c r="AB8" s="162">
        <v>3</v>
      </c>
      <c r="AC8" s="162">
        <v>2</v>
      </c>
      <c r="AD8" s="162">
        <v>3</v>
      </c>
      <c r="AE8" s="162">
        <v>2</v>
      </c>
      <c r="AF8" s="162">
        <v>1</v>
      </c>
      <c r="AG8" s="162">
        <v>1</v>
      </c>
      <c r="AH8" s="162">
        <v>1</v>
      </c>
      <c r="AI8" s="162">
        <v>1</v>
      </c>
      <c r="AJ8" s="162">
        <v>1</v>
      </c>
      <c r="AK8" s="162">
        <v>1</v>
      </c>
      <c r="AL8" s="162">
        <v>1</v>
      </c>
      <c r="AM8" s="162">
        <v>1</v>
      </c>
      <c r="AN8" s="162">
        <v>1</v>
      </c>
      <c r="AO8" s="162">
        <v>1</v>
      </c>
      <c r="AP8" s="162">
        <v>1</v>
      </c>
      <c r="AQ8" s="162">
        <v>1</v>
      </c>
      <c r="AR8" s="162">
        <v>1</v>
      </c>
      <c r="AS8" s="162">
        <v>1</v>
      </c>
      <c r="AT8" s="162">
        <v>1</v>
      </c>
      <c r="AU8" s="162">
        <v>1</v>
      </c>
      <c r="AV8" s="162">
        <v>1</v>
      </c>
      <c r="AW8" s="162">
        <v>1</v>
      </c>
      <c r="AX8" s="162">
        <v>1</v>
      </c>
      <c r="AY8" s="162">
        <v>1</v>
      </c>
      <c r="AZ8" s="162" t="s">
        <v>143</v>
      </c>
      <c r="BA8" s="162" t="s">
        <v>143</v>
      </c>
      <c r="BB8" s="162">
        <v>1</v>
      </c>
      <c r="BC8" s="162">
        <v>1</v>
      </c>
      <c r="BD8" s="162">
        <v>1</v>
      </c>
      <c r="BE8" s="162">
        <v>1</v>
      </c>
      <c r="BF8" s="162">
        <v>1</v>
      </c>
      <c r="BG8" s="162">
        <v>1</v>
      </c>
      <c r="BH8" s="162">
        <v>1</v>
      </c>
      <c r="BI8" s="162">
        <v>1</v>
      </c>
      <c r="BJ8" s="162">
        <v>1</v>
      </c>
      <c r="BK8" s="162">
        <v>1</v>
      </c>
      <c r="BL8" s="162">
        <v>1</v>
      </c>
      <c r="BM8" s="162">
        <v>1</v>
      </c>
      <c r="BN8" s="162">
        <v>1</v>
      </c>
      <c r="BO8" s="162">
        <v>1</v>
      </c>
      <c r="BP8" s="162">
        <v>1</v>
      </c>
      <c r="BQ8" s="162" t="s">
        <v>143</v>
      </c>
      <c r="BR8" s="162" t="s">
        <v>143</v>
      </c>
      <c r="BS8" s="162">
        <v>3</v>
      </c>
      <c r="BT8" s="162">
        <v>3</v>
      </c>
      <c r="BU8" s="162">
        <v>2</v>
      </c>
      <c r="BV8" s="162">
        <v>3</v>
      </c>
      <c r="BW8" s="162">
        <v>3</v>
      </c>
      <c r="BX8" s="162">
        <v>2</v>
      </c>
      <c r="BY8" s="162">
        <v>2</v>
      </c>
      <c r="BZ8" s="162">
        <v>3</v>
      </c>
      <c r="CA8" s="162">
        <v>3</v>
      </c>
      <c r="CB8" s="162">
        <v>3</v>
      </c>
      <c r="CC8" s="162">
        <v>2</v>
      </c>
      <c r="CD8" s="162">
        <v>2</v>
      </c>
      <c r="CE8" s="162">
        <v>3</v>
      </c>
      <c r="CF8" s="162">
        <v>3</v>
      </c>
      <c r="CG8" s="162">
        <v>3</v>
      </c>
      <c r="CH8" s="162">
        <v>3</v>
      </c>
      <c r="CI8" s="162">
        <v>3</v>
      </c>
      <c r="CJ8" s="11">
        <v>3</v>
      </c>
      <c r="CK8" s="162">
        <v>3</v>
      </c>
      <c r="CL8" s="162">
        <v>3</v>
      </c>
      <c r="CM8" s="162">
        <v>3</v>
      </c>
      <c r="CN8" s="162">
        <v>2</v>
      </c>
      <c r="CO8" s="163"/>
      <c r="CP8" s="162">
        <v>1</v>
      </c>
      <c r="CQ8" s="162" t="s">
        <v>143</v>
      </c>
      <c r="CR8" s="162" t="s">
        <v>143</v>
      </c>
      <c r="CS8" s="162">
        <v>3</v>
      </c>
      <c r="CT8" s="162">
        <v>2</v>
      </c>
      <c r="CU8" s="162">
        <v>2</v>
      </c>
      <c r="CV8" s="162">
        <v>3</v>
      </c>
      <c r="CW8" s="162">
        <v>2</v>
      </c>
      <c r="CX8" s="14"/>
      <c r="CY8" s="14"/>
      <c r="CZ8" s="162">
        <v>3</v>
      </c>
      <c r="DA8" s="162">
        <v>3</v>
      </c>
      <c r="DB8" s="162">
        <v>3</v>
      </c>
      <c r="DC8" s="162">
        <v>2</v>
      </c>
      <c r="DD8" s="162">
        <v>2</v>
      </c>
      <c r="DE8" s="162">
        <v>2</v>
      </c>
      <c r="DF8" s="162">
        <v>2</v>
      </c>
      <c r="DG8" s="162">
        <v>2</v>
      </c>
      <c r="DH8" s="162">
        <v>1</v>
      </c>
      <c r="DI8" s="162">
        <v>1</v>
      </c>
      <c r="DJ8" s="162">
        <v>2</v>
      </c>
      <c r="DK8" s="162">
        <v>2</v>
      </c>
      <c r="DL8" s="162">
        <v>2</v>
      </c>
      <c r="DM8" s="162" t="s">
        <v>143</v>
      </c>
      <c r="DN8" s="162" t="s">
        <v>143</v>
      </c>
      <c r="DO8" s="162">
        <v>5</v>
      </c>
      <c r="DP8" s="162">
        <v>5</v>
      </c>
      <c r="DQ8" s="162"/>
      <c r="DR8" s="162" t="s">
        <v>143</v>
      </c>
      <c r="DS8" s="162" t="s">
        <v>143</v>
      </c>
      <c r="DT8" s="162" t="s">
        <v>143</v>
      </c>
      <c r="DU8" s="162" t="s">
        <v>143</v>
      </c>
      <c r="DV8" s="162" t="s">
        <v>143</v>
      </c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1" t="s">
        <v>252</v>
      </c>
      <c r="EH8" s="11" t="s">
        <v>253</v>
      </c>
      <c r="EI8" s="11" t="s">
        <v>254</v>
      </c>
      <c r="EJ8" s="11" t="s">
        <v>255</v>
      </c>
    </row>
    <row r="9" spans="1:144" s="171" customFormat="1" ht="16.5" customHeight="1">
      <c r="A9" s="166">
        <v>1</v>
      </c>
      <c r="B9" s="167">
        <v>161325745</v>
      </c>
      <c r="C9" s="167" t="s">
        <v>9</v>
      </c>
      <c r="D9" s="167" t="s">
        <v>20</v>
      </c>
      <c r="E9" s="167" t="s">
        <v>47</v>
      </c>
      <c r="F9" s="168" t="s">
        <v>267</v>
      </c>
      <c r="G9" s="36" t="s">
        <v>85</v>
      </c>
      <c r="H9" s="36" t="s">
        <v>90</v>
      </c>
      <c r="I9" s="36" t="s">
        <v>94</v>
      </c>
      <c r="J9" s="36" t="s">
        <v>94</v>
      </c>
      <c r="K9" s="36">
        <v>6.7</v>
      </c>
      <c r="L9" s="36" t="s">
        <v>94</v>
      </c>
      <c r="M9" s="36" t="s">
        <v>94</v>
      </c>
      <c r="N9" s="36" t="s">
        <v>94</v>
      </c>
      <c r="O9" s="36">
        <v>7.6</v>
      </c>
      <c r="P9" s="36">
        <v>0</v>
      </c>
      <c r="Q9" s="36" t="s">
        <v>94</v>
      </c>
      <c r="R9" s="36">
        <v>0</v>
      </c>
      <c r="S9" s="23" t="s">
        <v>94</v>
      </c>
      <c r="T9" s="36">
        <v>0</v>
      </c>
      <c r="U9" s="36">
        <v>0</v>
      </c>
      <c r="V9" s="36">
        <v>0</v>
      </c>
      <c r="W9" s="36">
        <v>8.7</v>
      </c>
      <c r="X9" s="36">
        <v>8.3</v>
      </c>
      <c r="Y9" s="26">
        <v>8.7</v>
      </c>
      <c r="Z9" s="26">
        <v>8.3</v>
      </c>
      <c r="AA9" s="36" t="s">
        <v>94</v>
      </c>
      <c r="AB9" s="36" t="s">
        <v>94</v>
      </c>
      <c r="AC9" s="36" t="s">
        <v>94</v>
      </c>
      <c r="AD9" s="36">
        <v>8.2</v>
      </c>
      <c r="AE9" s="36" t="s">
        <v>94</v>
      </c>
      <c r="AF9" s="36" t="s">
        <v>94</v>
      </c>
      <c r="AG9" s="36" t="s">
        <v>94</v>
      </c>
      <c r="AH9" s="36" t="s">
        <v>94</v>
      </c>
      <c r="AI9" s="36" t="s">
        <v>94</v>
      </c>
      <c r="AJ9" s="36" t="s">
        <v>94</v>
      </c>
      <c r="AK9" s="36" t="s">
        <v>94</v>
      </c>
      <c r="AL9" s="36" t="s">
        <v>94</v>
      </c>
      <c r="AM9" s="36" t="s">
        <v>94</v>
      </c>
      <c r="AN9" s="36">
        <v>7.7</v>
      </c>
      <c r="AO9" s="36">
        <v>9.3</v>
      </c>
      <c r="AP9" s="36">
        <v>8.4</v>
      </c>
      <c r="AQ9" s="36">
        <v>7.9</v>
      </c>
      <c r="AR9" s="36">
        <v>9</v>
      </c>
      <c r="AS9" s="36">
        <v>7</v>
      </c>
      <c r="AT9" s="36">
        <v>8.8</v>
      </c>
      <c r="AU9" s="36">
        <v>8.6</v>
      </c>
      <c r="AV9" s="36">
        <v>0</v>
      </c>
      <c r="AW9" s="36">
        <v>0</v>
      </c>
      <c r="AX9" s="36">
        <v>0</v>
      </c>
      <c r="AY9" s="36">
        <v>0</v>
      </c>
      <c r="AZ9" s="37">
        <v>51</v>
      </c>
      <c r="BA9" s="37">
        <v>0</v>
      </c>
      <c r="BB9" s="36" t="s">
        <v>94</v>
      </c>
      <c r="BC9" s="36" t="s">
        <v>94</v>
      </c>
      <c r="BD9" s="36" t="s">
        <v>94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5.9</v>
      </c>
      <c r="BM9" s="36">
        <v>0</v>
      </c>
      <c r="BN9" s="36">
        <v>0</v>
      </c>
      <c r="BO9" s="36">
        <v>0</v>
      </c>
      <c r="BP9" s="36">
        <v>7.3</v>
      </c>
      <c r="BQ9" s="37">
        <v>5</v>
      </c>
      <c r="BR9" s="37">
        <v>0</v>
      </c>
      <c r="BS9" s="36" t="s">
        <v>94</v>
      </c>
      <c r="BT9" s="36" t="s">
        <v>94</v>
      </c>
      <c r="BU9" s="36">
        <v>6.6</v>
      </c>
      <c r="BV9" s="36">
        <v>8.3</v>
      </c>
      <c r="BW9" s="36" t="s">
        <v>94</v>
      </c>
      <c r="BX9" s="36">
        <v>8.7</v>
      </c>
      <c r="BY9" s="36" t="s">
        <v>94</v>
      </c>
      <c r="BZ9" s="36">
        <v>8</v>
      </c>
      <c r="CA9" s="36" t="s">
        <v>94</v>
      </c>
      <c r="CB9" s="36" t="s">
        <v>94</v>
      </c>
      <c r="CC9" s="36" t="s">
        <v>94</v>
      </c>
      <c r="CD9" s="36" t="s">
        <v>94</v>
      </c>
      <c r="CE9" s="36">
        <v>8.2</v>
      </c>
      <c r="CF9" s="36" t="s">
        <v>94</v>
      </c>
      <c r="CG9" s="36">
        <v>7</v>
      </c>
      <c r="CH9" s="36">
        <v>0</v>
      </c>
      <c r="CI9" s="36" t="s">
        <v>94</v>
      </c>
      <c r="CJ9" s="23" t="s">
        <v>94</v>
      </c>
      <c r="CK9" s="36" t="s">
        <v>94</v>
      </c>
      <c r="CL9" s="36" t="s">
        <v>94</v>
      </c>
      <c r="CM9" s="36">
        <v>8.5</v>
      </c>
      <c r="CN9" s="36" t="s">
        <v>94</v>
      </c>
      <c r="CO9" s="169"/>
      <c r="CP9" s="36">
        <v>8.5</v>
      </c>
      <c r="CQ9" s="37">
        <v>55</v>
      </c>
      <c r="CR9" s="37">
        <v>0</v>
      </c>
      <c r="CS9" s="36" t="s">
        <v>94</v>
      </c>
      <c r="CT9" s="36">
        <v>6.3</v>
      </c>
      <c r="CU9" s="36">
        <v>0</v>
      </c>
      <c r="CV9" s="36" t="s">
        <v>94</v>
      </c>
      <c r="CW9" s="36" t="s">
        <v>94</v>
      </c>
      <c r="CX9" s="26">
        <v>0</v>
      </c>
      <c r="CY9" s="26">
        <v>0</v>
      </c>
      <c r="CZ9" s="36">
        <v>8.6</v>
      </c>
      <c r="DA9" s="36">
        <v>6.6</v>
      </c>
      <c r="DB9" s="36">
        <v>6.1</v>
      </c>
      <c r="DC9" s="36">
        <v>0</v>
      </c>
      <c r="DD9" s="36">
        <v>8.5</v>
      </c>
      <c r="DE9" s="36">
        <v>0</v>
      </c>
      <c r="DF9" s="36">
        <v>0</v>
      </c>
      <c r="DG9" s="23">
        <v>8.5</v>
      </c>
      <c r="DH9" s="36">
        <v>8.9</v>
      </c>
      <c r="DI9" s="36">
        <v>9.1</v>
      </c>
      <c r="DJ9" s="36">
        <v>0</v>
      </c>
      <c r="DK9" s="36">
        <v>6.2</v>
      </c>
      <c r="DL9" s="23">
        <v>6.2</v>
      </c>
      <c r="DM9" s="37">
        <v>25</v>
      </c>
      <c r="DN9" s="37">
        <v>0</v>
      </c>
      <c r="DO9" s="36">
        <v>0</v>
      </c>
      <c r="DP9" s="36">
        <v>0</v>
      </c>
      <c r="DQ9" s="26">
        <v>0</v>
      </c>
      <c r="DR9" s="37">
        <v>0</v>
      </c>
      <c r="DS9" s="37">
        <v>5</v>
      </c>
      <c r="DT9" s="37">
        <v>136</v>
      </c>
      <c r="DU9" s="37">
        <v>5</v>
      </c>
      <c r="DV9" s="37">
        <v>140</v>
      </c>
      <c r="DW9" s="31">
        <v>131</v>
      </c>
      <c r="DX9" s="31">
        <v>0</v>
      </c>
      <c r="DY9" s="31">
        <v>135</v>
      </c>
      <c r="DZ9" s="31">
        <v>131</v>
      </c>
      <c r="EA9" s="35">
        <v>3.47</v>
      </c>
      <c r="EB9" s="37"/>
      <c r="EC9" s="170">
        <v>0</v>
      </c>
      <c r="ED9" s="37"/>
      <c r="EE9" s="37"/>
      <c r="EF9" s="35">
        <v>3.34</v>
      </c>
      <c r="EG9" s="37">
        <v>58</v>
      </c>
      <c r="EH9" s="37">
        <v>7.8</v>
      </c>
      <c r="EI9" s="37">
        <v>3.41</v>
      </c>
      <c r="EJ9" s="38" t="s">
        <v>311</v>
      </c>
      <c r="EL9" s="10">
        <v>81</v>
      </c>
      <c r="EM9" s="171">
        <v>9.71</v>
      </c>
      <c r="EN9" s="171">
        <v>8.74</v>
      </c>
    </row>
    <row r="10" spans="1:144" s="171" customFormat="1" ht="16.5" customHeight="1">
      <c r="A10" s="166">
        <v>2</v>
      </c>
      <c r="B10" s="167">
        <v>1920255416</v>
      </c>
      <c r="C10" s="167" t="s">
        <v>10</v>
      </c>
      <c r="D10" s="167" t="s">
        <v>268</v>
      </c>
      <c r="E10" s="167" t="s">
        <v>48</v>
      </c>
      <c r="F10" s="168" t="s">
        <v>269</v>
      </c>
      <c r="G10" s="36" t="s">
        <v>85</v>
      </c>
      <c r="H10" s="36" t="s">
        <v>90</v>
      </c>
      <c r="I10" s="36">
        <v>8.5</v>
      </c>
      <c r="J10" s="36">
        <v>8.7</v>
      </c>
      <c r="K10" s="36">
        <v>7.1</v>
      </c>
      <c r="L10" s="36" t="s">
        <v>94</v>
      </c>
      <c r="M10" s="36">
        <v>8.7</v>
      </c>
      <c r="N10" s="36" t="s">
        <v>94</v>
      </c>
      <c r="O10" s="36" t="s">
        <v>94</v>
      </c>
      <c r="P10" s="36">
        <v>0</v>
      </c>
      <c r="Q10" s="36" t="s">
        <v>94</v>
      </c>
      <c r="R10" s="36">
        <v>0</v>
      </c>
      <c r="S10" s="23" t="s">
        <v>94</v>
      </c>
      <c r="T10" s="36">
        <v>0</v>
      </c>
      <c r="U10" s="36">
        <v>0</v>
      </c>
      <c r="V10" s="36">
        <v>0</v>
      </c>
      <c r="W10" s="36">
        <v>7.6</v>
      </c>
      <c r="X10" s="36">
        <v>8.2</v>
      </c>
      <c r="Y10" s="26">
        <v>8.2</v>
      </c>
      <c r="Z10" s="26">
        <v>7.6</v>
      </c>
      <c r="AA10" s="36">
        <v>8.4</v>
      </c>
      <c r="AB10" s="36" t="s">
        <v>94</v>
      </c>
      <c r="AC10" s="36" t="s">
        <v>94</v>
      </c>
      <c r="AD10" s="36" t="s">
        <v>94</v>
      </c>
      <c r="AE10" s="36" t="s">
        <v>94</v>
      </c>
      <c r="AF10" s="36" t="s">
        <v>94</v>
      </c>
      <c r="AG10" s="36" t="s">
        <v>94</v>
      </c>
      <c r="AH10" s="36" t="s">
        <v>94</v>
      </c>
      <c r="AI10" s="36" t="s">
        <v>94</v>
      </c>
      <c r="AJ10" s="36" t="s">
        <v>94</v>
      </c>
      <c r="AK10" s="36" t="s">
        <v>94</v>
      </c>
      <c r="AL10" s="36" t="s">
        <v>94</v>
      </c>
      <c r="AM10" s="36" t="s">
        <v>94</v>
      </c>
      <c r="AN10" s="36">
        <v>7.9</v>
      </c>
      <c r="AO10" s="36">
        <v>8.3</v>
      </c>
      <c r="AP10" s="36">
        <v>8.8</v>
      </c>
      <c r="AQ10" s="36">
        <v>8.1</v>
      </c>
      <c r="AR10" s="36">
        <v>8</v>
      </c>
      <c r="AS10" s="36">
        <v>7.6</v>
      </c>
      <c r="AT10" s="36">
        <v>9.4</v>
      </c>
      <c r="AU10" s="36">
        <v>7.3</v>
      </c>
      <c r="AV10" s="36">
        <v>0</v>
      </c>
      <c r="AW10" s="36">
        <v>0</v>
      </c>
      <c r="AX10" s="36">
        <v>0</v>
      </c>
      <c r="AY10" s="36">
        <v>0</v>
      </c>
      <c r="AZ10" s="37">
        <v>51</v>
      </c>
      <c r="BA10" s="37">
        <v>0</v>
      </c>
      <c r="BB10" s="36" t="s">
        <v>94</v>
      </c>
      <c r="BC10" s="36" t="s">
        <v>94</v>
      </c>
      <c r="BD10" s="36" t="s">
        <v>94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7.9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8.6</v>
      </c>
      <c r="BQ10" s="37">
        <v>5</v>
      </c>
      <c r="BR10" s="37">
        <v>0</v>
      </c>
      <c r="BS10" s="36" t="s">
        <v>94</v>
      </c>
      <c r="BT10" s="36" t="s">
        <v>94</v>
      </c>
      <c r="BU10" s="36">
        <v>6</v>
      </c>
      <c r="BV10" s="36">
        <v>8.8</v>
      </c>
      <c r="BW10" s="36" t="s">
        <v>94</v>
      </c>
      <c r="BX10" s="36" t="s">
        <v>94</v>
      </c>
      <c r="BY10" s="36" t="s">
        <v>94</v>
      </c>
      <c r="BZ10" s="36">
        <v>7.3</v>
      </c>
      <c r="CA10" s="36" t="s">
        <v>94</v>
      </c>
      <c r="CB10" s="36">
        <v>6.5</v>
      </c>
      <c r="CC10" s="36" t="s">
        <v>94</v>
      </c>
      <c r="CD10" s="36" t="s">
        <v>94</v>
      </c>
      <c r="CE10" s="36">
        <v>7.4</v>
      </c>
      <c r="CF10" s="36" t="s">
        <v>94</v>
      </c>
      <c r="CG10" s="36" t="s">
        <v>94</v>
      </c>
      <c r="CH10" s="36">
        <v>0</v>
      </c>
      <c r="CI10" s="36">
        <v>6</v>
      </c>
      <c r="CJ10" s="23">
        <v>6</v>
      </c>
      <c r="CK10" s="36">
        <v>7.8</v>
      </c>
      <c r="CL10" s="36" t="s">
        <v>94</v>
      </c>
      <c r="CM10" s="36" t="s">
        <v>94</v>
      </c>
      <c r="CN10" s="36" t="s">
        <v>94</v>
      </c>
      <c r="CO10" s="169"/>
      <c r="CP10" s="36">
        <v>8.8</v>
      </c>
      <c r="CQ10" s="37">
        <v>55</v>
      </c>
      <c r="CR10" s="37">
        <v>0</v>
      </c>
      <c r="CS10" s="36" t="s">
        <v>94</v>
      </c>
      <c r="CT10" s="36">
        <v>8.1</v>
      </c>
      <c r="CU10" s="36">
        <v>0</v>
      </c>
      <c r="CV10" s="36">
        <v>8.1</v>
      </c>
      <c r="CW10" s="36" t="s">
        <v>94</v>
      </c>
      <c r="CX10" s="26">
        <v>8.1</v>
      </c>
      <c r="CY10" s="26">
        <v>0</v>
      </c>
      <c r="CZ10" s="36" t="s">
        <v>94</v>
      </c>
      <c r="DA10" s="36">
        <v>6.1</v>
      </c>
      <c r="DB10" s="36">
        <v>5.1</v>
      </c>
      <c r="DC10" s="36">
        <v>0</v>
      </c>
      <c r="DD10" s="36">
        <v>7.8</v>
      </c>
      <c r="DE10" s="36">
        <v>0</v>
      </c>
      <c r="DF10" s="36">
        <v>0</v>
      </c>
      <c r="DG10" s="23">
        <v>7.8</v>
      </c>
      <c r="DH10" s="36">
        <v>7.7</v>
      </c>
      <c r="DI10" s="36">
        <v>7.8</v>
      </c>
      <c r="DJ10" s="36" t="s">
        <v>94</v>
      </c>
      <c r="DK10" s="36">
        <v>0</v>
      </c>
      <c r="DL10" s="23" t="s">
        <v>94</v>
      </c>
      <c r="DM10" s="37">
        <v>25</v>
      </c>
      <c r="DN10" s="37">
        <v>0</v>
      </c>
      <c r="DO10" s="36">
        <v>0</v>
      </c>
      <c r="DP10" s="36">
        <v>0</v>
      </c>
      <c r="DQ10" s="26">
        <v>0</v>
      </c>
      <c r="DR10" s="37">
        <v>0</v>
      </c>
      <c r="DS10" s="37">
        <v>5</v>
      </c>
      <c r="DT10" s="37">
        <v>136</v>
      </c>
      <c r="DU10" s="37">
        <v>5</v>
      </c>
      <c r="DV10" s="37">
        <v>140</v>
      </c>
      <c r="DW10" s="31">
        <v>131</v>
      </c>
      <c r="DX10" s="31">
        <v>0</v>
      </c>
      <c r="DY10" s="31">
        <v>135</v>
      </c>
      <c r="DZ10" s="31">
        <v>131</v>
      </c>
      <c r="EA10" s="35">
        <v>3.47</v>
      </c>
      <c r="EB10" s="37"/>
      <c r="EC10" s="170">
        <v>0</v>
      </c>
      <c r="ED10" s="37"/>
      <c r="EE10" s="37"/>
      <c r="EF10" s="35">
        <v>3.34</v>
      </c>
      <c r="EG10" s="37">
        <v>61</v>
      </c>
      <c r="EH10" s="37">
        <v>7.56</v>
      </c>
      <c r="EI10" s="37">
        <v>3.24</v>
      </c>
      <c r="EJ10" s="38">
        <v>0</v>
      </c>
      <c r="EL10" s="10">
        <v>77</v>
      </c>
      <c r="EM10" s="171">
        <v>8.93</v>
      </c>
      <c r="EN10" s="171">
        <v>8.11</v>
      </c>
    </row>
    <row r="11" ht="19.5" customHeight="1"/>
    <row r="12" ht="19.5" customHeight="1"/>
    <row r="13" ht="19.5" customHeight="1"/>
    <row r="14" ht="19.5" customHeight="1"/>
    <row r="15" ht="19.5" customHeight="1"/>
  </sheetData>
  <sheetProtection/>
  <autoFilter ref="A8:GJ10"/>
  <mergeCells count="145">
    <mergeCell ref="DK5:DK6"/>
    <mergeCell ref="DL5:DL6"/>
    <mergeCell ref="DO5:DO6"/>
    <mergeCell ref="DP5:DP6"/>
    <mergeCell ref="DQ5:DQ6"/>
    <mergeCell ref="DE5:DE6"/>
    <mergeCell ref="DF5:DF6"/>
    <mergeCell ref="DG5:DG6"/>
    <mergeCell ref="DH5:DH6"/>
    <mergeCell ref="DI5:DI6"/>
    <mergeCell ref="DJ5:DJ6"/>
    <mergeCell ref="CU5:CY5"/>
    <mergeCell ref="CZ5:CZ6"/>
    <mergeCell ref="DA5:DA6"/>
    <mergeCell ref="DB5:DB6"/>
    <mergeCell ref="DC5:DC6"/>
    <mergeCell ref="DD5:DD6"/>
    <mergeCell ref="CL5:CL6"/>
    <mergeCell ref="CM5:CM6"/>
    <mergeCell ref="CN5:CN6"/>
    <mergeCell ref="CP5:CP6"/>
    <mergeCell ref="CS5:CS6"/>
    <mergeCell ref="CT5:CT6"/>
    <mergeCell ref="CF5:CF6"/>
    <mergeCell ref="CG5:CG6"/>
    <mergeCell ref="CH5:CH6"/>
    <mergeCell ref="CI5:CI6"/>
    <mergeCell ref="CJ5:CJ6"/>
    <mergeCell ref="CK5:CK6"/>
    <mergeCell ref="BV5:BV6"/>
    <mergeCell ref="BW5:BW6"/>
    <mergeCell ref="BX5:BX6"/>
    <mergeCell ref="BY5:BY6"/>
    <mergeCell ref="BZ5:BZ6"/>
    <mergeCell ref="CA5:CA6"/>
    <mergeCell ref="BN5:BN6"/>
    <mergeCell ref="BO5:BO6"/>
    <mergeCell ref="BP5:BP6"/>
    <mergeCell ref="BS5:BS6"/>
    <mergeCell ref="BT5:BT6"/>
    <mergeCell ref="BU5:BU6"/>
    <mergeCell ref="BH5:BH6"/>
    <mergeCell ref="BI5:BI6"/>
    <mergeCell ref="BJ5:BJ6"/>
    <mergeCell ref="BK5:BK6"/>
    <mergeCell ref="BL5:BL6"/>
    <mergeCell ref="BM5:BM6"/>
    <mergeCell ref="AV5:AV6"/>
    <mergeCell ref="AW5:AW6"/>
    <mergeCell ref="AX5:AX6"/>
    <mergeCell ref="AY5:AY6"/>
    <mergeCell ref="BB5:BB6"/>
    <mergeCell ref="BC5:BC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N5:O5"/>
    <mergeCell ref="P5:S5"/>
    <mergeCell ref="T5:Z5"/>
    <mergeCell ref="AA5:AA6"/>
    <mergeCell ref="AB5:AB6"/>
    <mergeCell ref="AC5:AC6"/>
    <mergeCell ref="DM4:DM6"/>
    <mergeCell ref="DN4:DN6"/>
    <mergeCell ref="DO4:DQ4"/>
    <mergeCell ref="DR4:DR6"/>
    <mergeCell ref="DS4:DS6"/>
    <mergeCell ref="I5:I6"/>
    <mergeCell ref="J5:J6"/>
    <mergeCell ref="K5:K6"/>
    <mergeCell ref="L5:L6"/>
    <mergeCell ref="M5:M6"/>
    <mergeCell ref="CS4:CT4"/>
    <mergeCell ref="CU4:CZ4"/>
    <mergeCell ref="DA4:DB4"/>
    <mergeCell ref="DC4:DG4"/>
    <mergeCell ref="DH4:DI4"/>
    <mergeCell ref="DJ4:DL4"/>
    <mergeCell ref="BY4:BZ4"/>
    <mergeCell ref="CA4:CF4"/>
    <mergeCell ref="CH4:CJ4"/>
    <mergeCell ref="CO4:CO6"/>
    <mergeCell ref="CQ4:CQ6"/>
    <mergeCell ref="CR4:CR6"/>
    <mergeCell ref="CB5:CB6"/>
    <mergeCell ref="CC5:CC6"/>
    <mergeCell ref="CD5:CD6"/>
    <mergeCell ref="CE5:CE6"/>
    <mergeCell ref="BD4:BI4"/>
    <mergeCell ref="BJ4:BO4"/>
    <mergeCell ref="BQ4:BQ6"/>
    <mergeCell ref="BR4:BR6"/>
    <mergeCell ref="BS4:BU4"/>
    <mergeCell ref="BV4:BX4"/>
    <mergeCell ref="BD5:BD6"/>
    <mergeCell ref="BE5:BE6"/>
    <mergeCell ref="BF5:BF6"/>
    <mergeCell ref="BG5:BG6"/>
    <mergeCell ref="EF3:EF5"/>
    <mergeCell ref="EG3:EJ6"/>
    <mergeCell ref="EL3:EL5"/>
    <mergeCell ref="EM3:EM5"/>
    <mergeCell ref="EN3:EN5"/>
    <mergeCell ref="I4:K4"/>
    <mergeCell ref="L4:M4"/>
    <mergeCell ref="N4:O4"/>
    <mergeCell ref="P4:AA4"/>
    <mergeCell ref="AB4:AE4"/>
    <mergeCell ref="DZ3:DZ5"/>
    <mergeCell ref="EA3:EA5"/>
    <mergeCell ref="EB3:EB5"/>
    <mergeCell ref="EC3:EC5"/>
    <mergeCell ref="ED3:ED5"/>
    <mergeCell ref="EE3:EE5"/>
    <mergeCell ref="DT3:DT6"/>
    <mergeCell ref="DU3:DU6"/>
    <mergeCell ref="DV3:DV6"/>
    <mergeCell ref="DW3:DW5"/>
    <mergeCell ref="DX3:DX5"/>
    <mergeCell ref="DY3:DY5"/>
    <mergeCell ref="B3:H6"/>
    <mergeCell ref="I3:BA3"/>
    <mergeCell ref="BB3:BR3"/>
    <mergeCell ref="BS3:CR3"/>
    <mergeCell ref="CS3:DN3"/>
    <mergeCell ref="DO3:DS3"/>
    <mergeCell ref="AF4:AY4"/>
    <mergeCell ref="AZ4:AZ6"/>
    <mergeCell ref="BA4:BA6"/>
    <mergeCell ref="BB4:BC4"/>
  </mergeCells>
  <conditionalFormatting sqref="T9:X10 AA9:AY10 BB9:BP10 BS9:CI10 CK9:CN10 CP9:CP10 CS9:CW10 CZ9:DF10 DH9:DK10 DO9:DP10 F9:R10">
    <cfRule type="cellIs" priority="1" dxfId="0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2015-04-10T02:55:52Z</cp:lastPrinted>
  <dcterms:created xsi:type="dcterms:W3CDTF">2015-04-10T00:38:42Z</dcterms:created>
  <dcterms:modified xsi:type="dcterms:W3CDTF">2015-04-10T03:10:57Z</dcterms:modified>
  <cp:category/>
  <cp:version/>
  <cp:contentType/>
  <cp:contentStatus/>
</cp:coreProperties>
</file>